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Форма 1" sheetId="1" state="visible" r:id="rId1"/>
    <sheet name="Форма 2 " sheetId="2" state="visible" r:id="rId2"/>
    <sheet name="Форма 3" sheetId="3" state="visible" r:id="rId3"/>
    <sheet name="Форма 4" sheetId="4" state="hidden" r:id="rId4"/>
    <sheet name="Форма 5" sheetId="5" state="hidden" r:id="rId5"/>
  </sheets>
  <definedNames>
    <definedName name="_ftn1" localSheetId="0">'Форма 1'!$A$12</definedName>
    <definedName name="_ftn2" localSheetId="0">'Форма 1'!$A$19</definedName>
    <definedName name="_ftn3" localSheetId="0">'Форма 1'!$A$20</definedName>
    <definedName name="_ftn4" localSheetId="0">'Форма 1'!$A$21</definedName>
    <definedName name="_ftn5" localSheetId="0">'Форма 1'!$A$22</definedName>
    <definedName name="_ftn6" localSheetId="0">'Форма 1'!$A$23</definedName>
    <definedName name="_ftn7" localSheetId="0">'Форма 1'!$A$24</definedName>
    <definedName name="_ftnref1" localSheetId="0">'Форма 1'!$B$3</definedName>
    <definedName name="_ftnref2" localSheetId="0">'Форма 1'!$D$3</definedName>
    <definedName name="_ftnref3" localSheetId="0">'Форма 1'!$E$3</definedName>
    <definedName name="_ftnref4" localSheetId="0">'Форма 1'!$I$3</definedName>
    <definedName name="_ftnref5" localSheetId="0">'Форма 1'!$K$3</definedName>
    <definedName name="_ftnref6" localSheetId="0">'Форма 1'!$M$3</definedName>
    <definedName name="_ftnref7" localSheetId="0">'Форма 1'!$N$3</definedName>
    <definedName name="_Ref129269215" localSheetId="0">'Форма 1'!$N$3</definedName>
    <definedName name="_Ref129269405" localSheetId="0">'Форма 1'!$K$3</definedName>
    <definedName name="_Ref129367031" localSheetId="0">'Форма 1'!$D$3</definedName>
    <definedName name="_Ref141720757" localSheetId="0">'Форма 1'!$M$3</definedName>
    <definedName name="Print_Titles" localSheetId="0">'Форма 1'!$4:$4</definedName>
    <definedName name="_xlnm.Print_Area" localSheetId="0">'Форма 1'!$A$1:$N$9</definedName>
    <definedName name="Print_Titles" localSheetId="1">'Форма 2 '!#REF!</definedName>
    <definedName name="_xlnm.Print_Area" localSheetId="1">'Форма 2 '!$A$1:$O$6</definedName>
    <definedName name="_xlnm.Print_Area" localSheetId="2">'Форма 3'!$B$1:$L$20</definedName>
    <definedName name="Print_Titles" localSheetId="3">'Форма 4'!#REF!</definedName>
    <definedName name="_xlnm.Print_Area" localSheetId="3">'Форма 4'!$A$1:$H$8</definedName>
    <definedName name="Print_Titles" localSheetId="4">'Форма 5'!#REF!</definedName>
    <definedName name="_xlnm.Print_Area" localSheetId="4">'Форма 5'!$A$1:$G$6</definedName>
  </definedNames>
  <calcPr/>
</workbook>
</file>

<file path=xl/sharedStrings.xml><?xml version="1.0" encoding="utf-8"?>
<sst xmlns="http://schemas.openxmlformats.org/spreadsheetml/2006/main" count="499" uniqueCount="499">
  <si>
    <t xml:space="preserve">Форма № 1</t>
  </si>
  <si>
    <t xml:space="preserve">1. Сведения о достижении показателей муниципальной программы</t>
  </si>
  <si>
    <t>№</t>
  </si>
  <si>
    <t xml:space="preserve">Статус фактического/ прогнозного значения за отчетный период</t>
  </si>
  <si>
    <t xml:space="preserve">Наименование показателя</t>
  </si>
  <si>
    <t xml:space="preserve">Уровень показателя</t>
  </si>
  <si>
    <t xml:space="preserve">Признак возрастания/ убывания</t>
  </si>
  <si>
    <t xml:space="preserve">Единица измерения (по ОКЕИ)</t>
  </si>
  <si>
    <t xml:space="preserve">Плановое значение на конец отчетного периода</t>
  </si>
  <si>
    <t xml:space="preserve">Фактическое значение на конец отчетного периода</t>
  </si>
  <si>
    <t xml:space="preserve">Прогнозное значение на конец отчетного периода</t>
  </si>
  <si>
    <t xml:space="preserve">Подтверждающий документ</t>
  </si>
  <si>
    <t xml:space="preserve">Плановое значение на конец текущего года</t>
  </si>
  <si>
    <t xml:space="preserve">Прогнозное значение на конец текущего года</t>
  </si>
  <si>
    <t xml:space="preserve">Информацион-ная система</t>
  </si>
  <si>
    <t>Комментарий</t>
  </si>
  <si>
    <t xml:space="preserve">Муниципальная программа №1 «Обеспечение безопасности жизнедеятельности населения и территории Ивнянского района»</t>
  </si>
  <si>
    <t xml:space="preserve">Цель 1. Повышение уровня безопасности жизнедеятельности населения Ивнянского района</t>
  </si>
  <si>
    <t>1.</t>
  </si>
  <si>
    <t xml:space="preserve">Зеленый индикатор</t>
  </si>
  <si>
    <t xml:space="preserve">Уровень защищенности жителей района от преступных посягательств на жизнь, здоровье и собствен
ност</t>
  </si>
  <si>
    <t>МП</t>
  </si>
  <si>
    <t>П</t>
  </si>
  <si>
    <t>процент</t>
  </si>
  <si>
    <t xml:space="preserve">Информационное письмо от 31.03.2025</t>
  </si>
  <si>
    <t xml:space="preserve">ГАС "Управление"</t>
  </si>
  <si>
    <t>2.</t>
  </si>
  <si>
    <t xml:space="preserve">Количество людей,  погибших при пожарах</t>
  </si>
  <si>
    <t>человек</t>
  </si>
  <si>
    <t>3.</t>
  </si>
  <si>
    <t xml:space="preserve">Уменьшение времени реагирования на обращения граждан при происшествиях</t>
  </si>
  <si>
    <t>минут</t>
  </si>
  <si>
    <t>4.</t>
  </si>
  <si>
    <t xml:space="preserve">Уровень преступности</t>
  </si>
  <si>
    <t xml:space="preserve">на 100 тыс. человек</t>
  </si>
  <si>
    <t>5.</t>
  </si>
  <si>
    <t xml:space="preserve">Количество преступле
ний, совершен
ных несовершеннолетними
</t>
  </si>
  <si>
    <t xml:space="preserve">П </t>
  </si>
  <si>
    <t>единиц</t>
  </si>
  <si>
    <t>6.</t>
  </si>
  <si>
    <t xml:space="preserve">Количество совершенных преступле
ний террористи
ческой 
и экстремист
ской направлен
ности</t>
  </si>
  <si>
    <t>7.</t>
  </si>
  <si>
    <t xml:space="preserve">Количество случаев смерти в результате потребления наркотических средств</t>
  </si>
  <si>
    <t xml:space="preserve">Муниципальная программа № 2 «Развитие образования Ивнянского района Белгородской области»</t>
  </si>
  <si>
    <t xml:space="preserve">Цель 1. Выравнивание стартовых возможностей детей дошкольного возраста за счет обеспечения и сохранения  доступности качественного дошкольного образования, в том числе присмотра и ухода за детьми</t>
  </si>
  <si>
    <t>1.1</t>
  </si>
  <si>
    <t xml:space="preserve">Зеленый индикатор  </t>
  </si>
  <si>
    <t xml:space="preserve">Доступность дошкольного образования для детей в 
возрасте от 1,5 до 3 лет 
</t>
  </si>
  <si>
    <t>пргрессирующий</t>
  </si>
  <si>
    <t>-</t>
  </si>
  <si>
    <t>отчет</t>
  </si>
  <si>
    <t xml:space="preserve">ГАС "Управление" </t>
  </si>
  <si>
    <t>1.2</t>
  </si>
  <si>
    <t xml:space="preserve">Доступность дошкольного образования для детей в 
возрасте от 3 до 7 лет 
</t>
  </si>
  <si>
    <t xml:space="preserve">Цель 2. Обеспечение высокого качества образования в соответствии с меняющимися запросами населения и перспективными задачами социально-экономического развития Ивнянского района Белгородской области</t>
  </si>
  <si>
    <t>2.1</t>
  </si>
  <si>
    <t xml:space="preserve">Доля обучающихся 
общеобразовате льных 
организаций Ивнянского рна 
Белгородской области на уровне среднего общего 
образования, охваченных 
профильным обучением
</t>
  </si>
  <si>
    <t>2.2</t>
  </si>
  <si>
    <t xml:space="preserve">Доля общеобразовательных 
организаций, оснащенных в целях внедрения цифровой 
образовательной среды 
</t>
  </si>
  <si>
    <t>2.3</t>
  </si>
  <si>
    <t xml:space="preserve">Доля общеобразовательных 
организаций, оснащенных учебным, технологически м 
оборудованием и мебелью после капитального ремонта, от общего количества 
требующих оснащения учебным, технологически м 
оборудованием и мебелью от общего количества 
общеобразовате льных 
организаций капитально 
отремонтированных 
</t>
  </si>
  <si>
    <t xml:space="preserve">Цель 3. Формирование эффективной системы выявления, поддержки и развития способностей и талантов у детей и молодежи,  основанной на принципах справедливости, всеобщности и направленной на самоопределение   и профессиональную ориентацию всех обучающихся</t>
  </si>
  <si>
    <t>3.1</t>
  </si>
  <si>
    <t xml:space="preserve">Доля детей в возрасте от 5 до 
18 лет, охваченных дополнительным образованием 
</t>
  </si>
  <si>
    <t xml:space="preserve">Цель 4 Увеличение доли детей в возрасте до 18 лет, охваченных отдыхом и оздоровлением</t>
  </si>
  <si>
    <t>4.1</t>
  </si>
  <si>
    <t xml:space="preserve">Доля детей, охваченных 
организованны м отдыхом и 
оздоровлением, в общем 
количестве детей, 
обучающихся в общеобразовательных 
организациях, в 
возрасте до 18 лет 
</t>
  </si>
  <si>
    <t xml:space="preserve">Цель 5 Применение и развитие технологий и методик работы с результатами мониторинга системы образования в части оценки качества общего образования</t>
  </si>
  <si>
    <t>5.1</t>
  </si>
  <si>
    <t xml:space="preserve">Доля образовательных организаций,   в которых внедрены коллегиальные органы управления с участием общественност и (родители,работодатели), наделенные полномочиями   по принятию решений по стратегическим вопросам образовательной  и финансово-хозяйственной деятельности
</t>
  </si>
  <si>
    <t>5.2</t>
  </si>
  <si>
    <t xml:space="preserve">Количество уровней 
образования,     
на  которых  внедрена  
система оценки качества 
образования  
</t>
  </si>
  <si>
    <t xml:space="preserve">Цель 6. Обеспечение реализации направлений (подпрограмм) и основных мероприятий в соответствии с установленными сроками</t>
  </si>
  <si>
    <t>6.1</t>
  </si>
  <si>
    <t xml:space="preserve">Уровень ежегодного 
достижения показателей районной программы 
</t>
  </si>
  <si>
    <t xml:space="preserve">Муниципальная программа № 3 «Социальная поддержка граждан в Ивнянском районе»</t>
  </si>
  <si>
    <t xml:space="preserve"> Цель 1.  Повышение ожидаемой продолжительности жизни до 78,22 лет</t>
  </si>
  <si>
    <t>1.1.</t>
  </si>
  <si>
    <t xml:space="preserve">Индикатор зеленый</t>
  </si>
  <si>
    <t xml:space="preserve">Доля граждан, получивших социальные услуги в организациях социального обслуживания населения, в общем числе граждан, обратившихся за получением социальных услуг в организации социального обслуживания</t>
  </si>
  <si>
    <t>Прогрессирующий</t>
  </si>
  <si>
    <t xml:space="preserve">Информационный отчет</t>
  </si>
  <si>
    <t xml:space="preserve">Государственная автоматизированная информационная система "Управление"</t>
  </si>
  <si>
    <t xml:space="preserve">Цель 2. Повышение благосостояния граждан </t>
  </si>
  <si>
    <t>1.2.</t>
  </si>
  <si>
    <t xml:space="preserve">Доля граждан, получающих меры социальной поддержки, от общей численности граждан, обратившихся за получением мер социальной поддержки в соответствии с нормативными правовыми актами и Белгородской области</t>
  </si>
  <si>
    <t xml:space="preserve">Муниципальная программа № 4 «Развитие культуры Ивнянского района»   </t>
  </si>
  <si>
    <t xml:space="preserve">№1 Цель муниципальной   программы «Увеличение числа посещений мероприятий организаций культуры»</t>
  </si>
  <si>
    <t xml:space="preserve">Число посещений мероприятий организаций культуры</t>
  </si>
  <si>
    <t xml:space="preserve">«ГП РФ», «ГП»,  «МП</t>
  </si>
  <si>
    <t xml:space="preserve">тыс. единиц</t>
  </si>
  <si>
    <t xml:space="preserve">отчёт по итогам работы за 1 квартал 2025 года</t>
  </si>
  <si>
    <t xml:space="preserve"> Отношение средней заработной платы работников учреждений культуры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по Белгородской области</t>
  </si>
  <si>
    <t xml:space="preserve">СВЕДЕНИЯ О ЧИСЛЕННОСТИ И ОПЛАТЕ ТРУДА РАБОТНИКОВ СФЕРЫ КУЛЬТУРЫ ПО КАТЕГОРИЯМ ПЕРСОНАЛА ФОРМА - ЗП ЗА 1 КВАРТАЛ 2025 ГОДА</t>
  </si>
  <si>
    <t xml:space="preserve">     Цель 2 «Повышение вовлеченности граждан в деятельность в сфере культуры, в том числе поддержка творческих инициатив и проектов»</t>
  </si>
  <si>
    <t>2.1.</t>
  </si>
  <si>
    <t xml:space="preserve">Количество творческих инициатив и проектов, получивших государственную поддержку (нарастающим итогом с 2025 года)</t>
  </si>
  <si>
    <t xml:space="preserve"> единица</t>
  </si>
  <si>
    <t xml:space="preserve">     «Цель 3 «Сохранение уровня развития инфраструктуры в сфере культуры, в том числе уровня обеспеченности организациями культуры»</t>
  </si>
  <si>
    <t>3.1.</t>
  </si>
  <si>
    <t xml:space="preserve">Уровень обеспеченности организациями культуры</t>
  </si>
  <si>
    <t>3.2.</t>
  </si>
  <si>
    <t xml:space="preserve">Доля зданий учреждений культуры, находящихся в удовлетвори-тельном состоянии, в общем количестве зданий данных учреждений
</t>
  </si>
  <si>
    <t xml:space="preserve">     «Цель 4 «Увеличение числа обращений к цифровым ресурсам в сфере культуры»</t>
  </si>
  <si>
    <t>4.1.</t>
  </si>
  <si>
    <t xml:space="preserve">Число  обращений к цифровым ресурсам в сфере культуры
</t>
  </si>
  <si>
    <t xml:space="preserve">     «Цель 5 «    Цель 5 «Увеличение доли объектов культурного наследия, являющихся объектами недвижимости, находящихся в удовлетворительном состоянии»</t>
  </si>
  <si>
    <t>5.1.</t>
  </si>
  <si>
    <t xml:space="preserve">Доля объектов культурного наследия, являющихся объектами недвижимости, находящихся в удовлетворитель­ном состоянии, в общем количестве данных объектов культурного наследия</t>
  </si>
  <si>
    <t xml:space="preserve">Муниципальная программа № 5 «Развитие молодежной политики на территории Ивнянского района»</t>
  </si>
  <si>
    <t xml:space="preserve">Цель 1. Вовлечение молодых людей Ивнянского района в общественную деятельность, а также создание условий для воспитания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</t>
  </si>
  <si>
    <t xml:space="preserve">Зелёный индикатор</t>
  </si>
  <si>
    <t xml:space="preserve">Доля молодых людей в возрасте 
от 14 до 35 лет, охваченной мероприятиями молодежной политики, по отношению к общему количеству молодежи района</t>
  </si>
  <si>
    <t>Проц</t>
  </si>
  <si>
    <t xml:space="preserve">Расчетные данные по итогу 1 квартала 2025 года </t>
  </si>
  <si>
    <t xml:space="preserve">Доля молодежи, вовлеченной в проектную деятельность в различных сферах деятельности, к общему числу молодежи района. </t>
  </si>
  <si>
    <t xml:space="preserve">Цель 2.Развитие в обществе высокой социальной активности, гражданской ответственности, укрепление чувства сопричастности граждан к истории и культуре России, обеспечение преемственности поколений, духовности, становление граждан, обладающих позитивными ценностями и качествами, способных проявить их в созидательном процессе в интересах Отечества.  </t>
  </si>
  <si>
    <t xml:space="preserve">Доля молодых граждан, участвующих в мероприятиях по патриотическому воспитанию, по отношению к общему количеству молодежи района.</t>
  </si>
  <si>
    <t>Проц.</t>
  </si>
  <si>
    <t xml:space="preserve">Цель 2. Увеличение доли граждан, занимающихся волонтерской (добровольческой) деятельностью или вовлеченных в деятельность волонтерских (добровольческих) организаций</t>
  </si>
  <si>
    <t xml:space="preserve">Доля молодежи, вовлеченной в волонтерскую (добровольческую) деятельность от общего числа количества молодежи района</t>
  </si>
  <si>
    <t xml:space="preserve">Муниципальная программа № 6 «Развитие физической культуры и спорта на территории Ивнянского района»</t>
  </si>
  <si>
    <t xml:space="preserve">Создание условий для развития массовой физической культуры и массового спорта среди различных категорий населения района.</t>
  </si>
  <si>
    <t xml:space="preserve">Доля населения граждан Ивнянского района, систематически занимающихся физической культурой и спортом, процент от 14 до 35 лет, охваченной мероприятиями молодежной политики, по отношению к общему количеству молодежи района</t>
  </si>
  <si>
    <t xml:space="preserve">Расчетные данные     по итогу 1 квартала 2025 года </t>
  </si>
  <si>
    <t xml:space="preserve">Доля населения Ивнянского района, систематически занимающих физической культурой и спортом, в общей численности населения района в возрасте от 3 до 79 лет, процент</t>
  </si>
  <si>
    <t xml:space="preserve">Муниципальная программа № 7 «Развитие туризма на территории Ивнянского района»</t>
  </si>
  <si>
    <t xml:space="preserve"> Развитие туристско-рекреационного кластера Ивнянского района</t>
  </si>
  <si>
    <t xml:space="preserve">Количество оказанных туристических услуг</t>
  </si>
  <si>
    <t>Ед.</t>
  </si>
  <si>
    <t xml:space="preserve">Количество проведенных  мероприятий туристической направленности</t>
  </si>
  <si>
    <t xml:space="preserve">Количество туристов входного и выходного потока</t>
  </si>
  <si>
    <t>Чел.</t>
  </si>
  <si>
    <t xml:space="preserve">Муниципальная программа № 8 «Содействие развитию экономического потенциала в Ивнянском районе Белгородской области»</t>
  </si>
  <si>
    <t xml:space="preserve">Цель № 1. Создание благоприятных условий для устойчивого развития малого и среднего предпринимательства на территории Ивнянского района</t>
  </si>
  <si>
    <t xml:space="preserve">Оборот малых и средних предприятий в действующих ценах</t>
  </si>
  <si>
    <t xml:space="preserve">Прогрессирующий </t>
  </si>
  <si>
    <t xml:space="preserve">Млн руб. </t>
  </si>
  <si>
    <t>－</t>
  </si>
  <si>
    <t xml:space="preserve">Доля среднесписочной численности работников, занятых в  малом  и среднем бизнесе (включая ИП), в общей численности занятых в экономике района</t>
  </si>
  <si>
    <t>Процент</t>
  </si>
  <si>
    <t xml:space="preserve">Расчетные данные   по итогу 1 квартала 2025 года </t>
  </si>
  <si>
    <t xml:space="preserve">Цель № 2 Улучшение условий и охраны труда в целях снижения профессиональных рисков работников организаций, расположенных на территории Ивнянского района</t>
  </si>
  <si>
    <t xml:space="preserve">Численность пострадавших в результате несчастных случаев на производстве с утратой трудоспособности на 1 рабочий день и более и со смертельным исходом в расчете на 1 тыс. работающих </t>
  </si>
  <si>
    <t>Регрессирующий</t>
  </si>
  <si>
    <t>Единиц</t>
  </si>
  <si>
    <t xml:space="preserve">отчёт по охране труда</t>
  </si>
  <si>
    <t xml:space="preserve">Численность пострадавших в результате несчастных случаев на производстве со смертельным исходом в расчете на 1 тыс. работающих</t>
  </si>
  <si>
    <t xml:space="preserve">Удельный вес  работников занятых на работах  с вредными и (или) опасными условиями труда</t>
  </si>
  <si>
    <t xml:space="preserve">Процент </t>
  </si>
  <si>
    <t xml:space="preserve">Статистический бюллетень</t>
  </si>
  <si>
    <t>2.4</t>
  </si>
  <si>
    <t xml:space="preserve">Количество руководителей и специалистов, прошедших обучение и проверку знаний требований охраны труда, а также проведения обучения оказанию первой помощи пострадавшим на производстве</t>
  </si>
  <si>
    <t xml:space="preserve">Информация о деятельности администрации муниципальных образований в области охраны труда на территории региона</t>
  </si>
  <si>
    <t xml:space="preserve">Муниципальная программа № 9 «Развитие сельского хозяйства в Ивнянском районе»</t>
  </si>
  <si>
    <t xml:space="preserve">1.Достижение значения индекса производства сельскохозяйственной продукции (растениеводства, животноводства) в хозяйствах всех категорий в 2030 году в объеме 105 процентов от уровня 2025 года</t>
  </si>
  <si>
    <t xml:space="preserve">Выпуск продукции сельского хозяйства (в сопоставимых ценах) </t>
  </si>
  <si>
    <t xml:space="preserve">Млн рублей</t>
  </si>
  <si>
    <t xml:space="preserve">2. Обеспечение участия сельскохозяйственных товаропроизводителей в ярмарочных мероприятиях</t>
  </si>
  <si>
    <t xml:space="preserve">Количество сельскохозяйственных товаропроизводителей принявших участие в ярмарочных мероприятиях</t>
  </si>
  <si>
    <t xml:space="preserve">Единиц </t>
  </si>
  <si>
    <t xml:space="preserve">Сведения о числе торговых мест на ярмарке </t>
  </si>
  <si>
    <t xml:space="preserve">3. Обеспечение участия граждан, сельскохозяйственных товаропроизводителей в конкурсах</t>
  </si>
  <si>
    <t xml:space="preserve">Количество граждан, прошедших конкурсный отбор на получение финансовой поддержки</t>
  </si>
  <si>
    <t xml:space="preserve">Протокол заседания комиссии </t>
  </si>
  <si>
    <t xml:space="preserve">Объем ресурсного обеспечения полномочий управления сельского хозяйства администрации Ивнянского района</t>
  </si>
  <si>
    <t>Рублей</t>
  </si>
  <si>
    <t xml:space="preserve">Выписка из лицевого счета</t>
  </si>
  <si>
    <t xml:space="preserve">4.Создание комфортных условий жизнедеятельности в сельской местности</t>
  </si>
  <si>
    <t xml:space="preserve">Количество граждан, признанных нуждающимися в улучшении жилищных условий</t>
  </si>
  <si>
    <t xml:space="preserve">Постановление главы администрации городского (сельских) поселений</t>
  </si>
  <si>
    <t>4.2.</t>
  </si>
  <si>
    <t xml:space="preserve">Количество заявок на отлов бездомных животных </t>
  </si>
  <si>
    <t xml:space="preserve">Заявки на отлов бездомных собак</t>
  </si>
  <si>
    <t xml:space="preserve">Муниципальная программа №10 «Обеспечение доступным и комфортным жильем и коммунальными услугами населения Ивнянского района Белгородской области» </t>
  </si>
  <si>
    <t xml:space="preserve">                                                                                                № 1 Цель муниципальной   программы «Повышение уровня доступности жилья для населения»</t>
  </si>
  <si>
    <t xml:space="preserve">Количество семей улучшивших жилищные условия</t>
  </si>
  <si>
    <t>ВДЛ</t>
  </si>
  <si>
    <t xml:space="preserve">Кол-во семей</t>
  </si>
  <si>
    <t xml:space="preserve">Показатель будет выполнен в 3 квартале</t>
  </si>
  <si>
    <t xml:space="preserve">№ 2 Цель муниципальной программы "Повышение качества и надежности предоставления жилищно-коммунальных услуг в Ивнянском районе"</t>
  </si>
  <si>
    <t xml:space="preserve">Общий объем ввода жилья</t>
  </si>
  <si>
    <t>Кв.м</t>
  </si>
  <si>
    <t xml:space="preserve">Показатель будет выполнен в 4 квартале</t>
  </si>
  <si>
    <t xml:space="preserve">2 1 </t>
  </si>
  <si>
    <t xml:space="preserve">Обеспеченность населения жильем на одного жителя</t>
  </si>
  <si>
    <t xml:space="preserve">Муниципальная программа №11 «Совершенствование и развитие транспортной системы и дорожной сети Ивнянского района»</t>
  </si>
  <si>
    <t xml:space="preserve">Цель №1 создание условий для устойчивого функционирования транспортной системы и  дорожной сети Ивнянского района  в соответствии с социально-экономическими потребностями населения</t>
  </si>
  <si>
    <t xml:space="preserve">Уменьшение доли дорожного покрытия, требующего ремонт</t>
  </si>
  <si>
    <t>Возрастание</t>
  </si>
  <si>
    <t xml:space="preserve">Подтверждающий документ "Результат диагностики"</t>
  </si>
  <si>
    <t xml:space="preserve">Увеличение протяженности построенных автомобильных дорог общего пользования с твердым покрытием в населенных пунктах </t>
  </si>
  <si>
    <t>километр</t>
  </si>
  <si>
    <t xml:space="preserve">Доля протяженности автомобильных дорог общего пользования с твердым покрытием в общей протяженности автодорог общего пользования </t>
  </si>
  <si>
    <t xml:space="preserve">Рост пасажирообортов транспортом общего пользования, тыс пассажиро-километров </t>
  </si>
  <si>
    <t xml:space="preserve">  Возрастание</t>
  </si>
  <si>
    <t xml:space="preserve">Тысяча пассажиро-километров</t>
  </si>
  <si>
    <t xml:space="preserve">Муниципальный контракт</t>
  </si>
  <si>
    <t xml:space="preserve">Муниципальная программа № 12 «Формирование современной городской среды Ивнянского района Белгородской области»</t>
  </si>
  <si>
    <t xml:space="preserve"> № 1 Цель муниципальной   программы «Повышение уровня благоустройства, каества и комфорта населенных пунктов Ивнянского района»</t>
  </si>
  <si>
    <t xml:space="preserve">Количество реализованных мероприятий по благоустройству территории Ивнянского района</t>
  </si>
  <si>
    <t>Единица</t>
  </si>
  <si>
    <t xml:space="preserve">Количество реализованных мероприятий инициативных проектов "Решаем вместе" в рамках инициативного бюджетирования.</t>
  </si>
  <si>
    <t xml:space="preserve">Единица </t>
  </si>
  <si>
    <t xml:space="preserve">Количество светоточек на территории населенных  пунктов района</t>
  </si>
  <si>
    <t xml:space="preserve">Доля компенсационных расходов на предоставление государственных гарантий от фактически предоставленных услуг</t>
  </si>
  <si>
    <t xml:space="preserve">Доля реализованных мероприятий по содержанию улично-дорожной сети</t>
  </si>
  <si>
    <t xml:space="preserve">Форма № 2</t>
  </si>
  <si>
    <t xml:space="preserve">2. Сведения о помесячном достижении показателей муниципальной программы по итогу 1 квартала 2025 года </t>
  </si>
  <si>
    <t xml:space="preserve">№ п/п</t>
  </si>
  <si>
    <t xml:space="preserve">Показатели муниципальной программы</t>
  </si>
  <si>
    <t xml:space="preserve">Плановые значения по кварталам/месяцам</t>
  </si>
  <si>
    <t xml:space="preserve">На конец                         1 квартала 2025 года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</si>
  <si>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</si>
  <si>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</si>
  <si>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</si>
  <si>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</si>
  <si>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</si>
  <si>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</si>
  <si>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</si>
  <si>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</si>
  <si>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</si>
  <si>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</si>
  <si>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</si>
  <si>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 xml:space="preserve">Повышение ожидаемой продолжительности жизни до 78,22 лет</t>
  </si>
  <si>
    <t>План</t>
  </si>
  <si>
    <t>Факт/прогноз</t>
  </si>
  <si>
    <t>−</t>
  </si>
  <si>
    <t xml:space="preserve">Повышение благосостояния граждан</t>
  </si>
  <si>
    <t xml:space="preserve">Цель 1 (Увеличение числа посещений мероприятий организаций культуры)</t>
  </si>
  <si>
    <t xml:space="preserve">(Число посещений мероприятий организаций культуры (нарастающим итогом)), единица измерения по ОКЕИ (Тыс. ед.)</t>
  </si>
  <si>
    <t xml:space="preserve">«ГП РФ», «ГП» </t>
  </si>
  <si>
    <t>«МП»</t>
  </si>
  <si>
    <t xml:space="preserve">(Отношение средней заработной платы работников учреждений культуры к среднемесячной начисленной 
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по Белгородской области (нарастающим итогом)), единица измерения по ОКЕИ(процент)</t>
  </si>
  <si>
    <t xml:space="preserve">Цель 2 «Повышение вовлеченности граждан в деятельность в сфере культуры, в том числе поддержка творческих инициатив и проектов»</t>
  </si>
  <si>
    <t xml:space="preserve">(Количество творческих инициатив и проектов, получивших государственную поддержку (нарастающим итогом с 2025 года) (нарастающим итогом)), единица измерения по ОКЕИ( единица.)</t>
  </si>
  <si>
    <t xml:space="preserve">         «МП»</t>
  </si>
  <si>
    <t xml:space="preserve">   Цель 3 «Сохранение уровня развития инфраструктуры в сфере культуры, в том числе уровня обеспеченности организациями культуры"
</t>
  </si>
  <si>
    <t xml:space="preserve">(Уровень обеспеченности организациями культуры (нарастающим итогом с 2025 года) (нарастающим итогом)), единица измерения по ОКЕИ( процент)</t>
  </si>
  <si>
    <t xml:space="preserve">«ГП РФ», «ГП» «МП»</t>
  </si>
  <si>
    <t xml:space="preserve">(Доля зданий учреждений культуры, находящихся в удовлетвори¬тельном состоянии   в общем количестве зданий данных учреждений (нарастающим итогом с 2025 года) (нарастающим итогом)), единица измерения по ОКЕИ( процент)</t>
  </si>
  <si>
    <t xml:space="preserve">   «Цель 4 «Увеличение числа обращений к цифровым ресурсам в сфере культуры»</t>
  </si>
  <si>
    <t xml:space="preserve">(Число обращений к цифровым ресурсам в сфере культуры (нарастающим итогом)), единица измерения по ОКЕИ( тысяч единиц)</t>
  </si>
  <si>
    <t xml:space="preserve">   «Цель 5 «Увеличение доли объектов культурного наследия, являющихся объектами недвижимости, находящихся в удовлетворительном состоянии»»</t>
  </si>
  <si>
    <t xml:space="preserve">(Доля объектов культурного наследия, являющихся объектами недвижимости, находящихся в удовлетворительном состоянии, в общем количестве данных объектов культурного наследия), единица измерения по ОКЕИ( процент)</t>
  </si>
  <si>
    <t xml:space="preserve">Вовлечение молодых людей Ивнянского района в общественную деятельность, а также создание условий для воспитания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</t>
  </si>
  <si>
    <t xml:space="preserve">Доля молодых людей в возрасте от 14 до 35 лет, охваченной мероприятиями молодежной политики, по отношению к общему количеству молодежи района, проц.</t>
  </si>
  <si>
    <t xml:space="preserve">План - 70,5</t>
  </si>
  <si>
    <t xml:space="preserve">Факт/прогноз - 68,3</t>
  </si>
  <si>
    <t xml:space="preserve">Доля молодежи, вовлеченной в проектную деятельность в различных сферах деятельности, к общему числу молодежи района, проц.</t>
  </si>
  <si>
    <t xml:space="preserve">План - 4,3</t>
  </si>
  <si>
    <t xml:space="preserve">Факт/прогноз - 3,72</t>
  </si>
  <si>
    <t>1.3.</t>
  </si>
  <si>
    <t xml:space="preserve">Развитие в обществе высокой социальной активности, гражданской ответственности, укрепление чувства сопричастности граждан к истории и культуре России, </t>
  </si>
  <si>
    <t xml:space="preserve">Доля молодых граждан, участвующих в мероприятиях по патриотическому воспитанию, по отношению к общему количеству молодежи района, проц.</t>
  </si>
  <si>
    <t xml:space="preserve">План - 83,5</t>
  </si>
  <si>
    <t xml:space="preserve">Факт/прогноз - 83,1</t>
  </si>
  <si>
    <t xml:space="preserve">Увеличение доли граждан, занимающихся волонтерской (добровольческой) деятельностью или вовлеченных в деятельность волонтерских (добровольческих) организаций</t>
  </si>
  <si>
    <t>1.4.</t>
  </si>
  <si>
    <t xml:space="preserve">Доля молодежи, вовлеченной в волонтерскую (добровольческую) деятельность от общего числа количества молодежи района, Проц.</t>
  </si>
  <si>
    <t xml:space="preserve">План - 5,5</t>
  </si>
  <si>
    <t xml:space="preserve">Факт/прогноз - 5,15</t>
  </si>
  <si>
    <t xml:space="preserve">Доля населения граждан Ивнянского района, систематически занимающихся физической культурой и спортом, процент</t>
  </si>
  <si>
    <t xml:space="preserve">План - 36,5</t>
  </si>
  <si>
    <t xml:space="preserve">Факт/прогноз - 35,38</t>
  </si>
  <si>
    <t xml:space="preserve">План - 60,1 </t>
  </si>
  <si>
    <t xml:space="preserve">Факт/прогноз - 58,76</t>
  </si>
  <si>
    <t xml:space="preserve">Создание благоприятных условий для устойчивого развития малого и среднего предпринимательства на территории Ивнянского района</t>
  </si>
  <si>
    <t xml:space="preserve">Доля среднесписочной работников, занятых в малом и среднем бизнесе (включая индивидуальных предпринимателей), в общей численности в экономике  Ивнянского района, процент</t>
  </si>
  <si>
    <t xml:space="preserve">План -40</t>
  </si>
  <si>
    <t xml:space="preserve">Факт (прогноз) - 40</t>
  </si>
  <si>
    <t xml:space="preserve">Форма № 3</t>
  </si>
  <si>
    <t xml:space="preserve">3. Сведения об исполнении бюджетных ассигнований, предусмотренных на финансовое обеспечение реализации муниципальной программы</t>
  </si>
  <si>
    <t xml:space="preserve">Наименование муниципальной программы, структурного элемента и источника финансового обеспечения</t>
  </si>
  <si>
    <t xml:space="preserve">Код бюджетной классификации</t>
  </si>
  <si>
    <t xml:space="preserve">Объем финансового обеспечения,  тыс. рублей</t>
  </si>
  <si>
    <t xml:space="preserve">Исполнение, тыс. рублей</t>
  </si>
  <si>
    <t xml:space="preserve">Процент исполнения, (7)/(4)*100</t>
  </si>
  <si>
    <t xml:space="preserve">Предусмотрено паспортом</t>
  </si>
  <si>
    <t xml:space="preserve">Внебюджетные источники</t>
  </si>
  <si>
    <t xml:space="preserve">Сводная бюджетная роспись</t>
  </si>
  <si>
    <t xml:space="preserve">Лимиты бюджетных обязательств</t>
  </si>
  <si>
    <t xml:space="preserve">Общий объем финансового обеспечения, тыс. рублей, (4)+(5)</t>
  </si>
  <si>
    <t xml:space="preserve">Принятые бюджетные обязательства</t>
  </si>
  <si>
    <t xml:space="preserve">Кассовое исполнение</t>
  </si>
  <si>
    <t xml:space="preserve">Муниципальная  программа № 1«Обеспечение безопасности жизнедеятельности населения и территории Ивнянского района»  (всего), в том числе:</t>
  </si>
  <si>
    <t>01</t>
  </si>
  <si>
    <t xml:space="preserve">Местный бюджет (всего), из них:</t>
  </si>
  <si>
    <r>
      <t>−</t>
    </r>
    <r>
      <rPr>
        <b/>
        <sz val="12"/>
        <rFont val="Times New Roman"/>
      </rPr>
      <t xml:space="preserve"> межбюджетные трансферты из федерального бюджета (справочно)</t>
    </r>
  </si>
  <si>
    <t xml:space="preserve">− межбюджетные трансферты из областного бюджета (справочно)</t>
  </si>
  <si>
    <r>
      <t>−</t>
    </r>
    <r>
      <rPr>
        <b/>
        <sz val="12"/>
        <rFont val="Times New Roman"/>
      </rPr>
      <t xml:space="preserve"> местный бюджет </t>
    </r>
  </si>
  <si>
    <t xml:space="preserve">Комплекс процессных мероприятий «Снижение рисков и смягчение последствий чрезвычайных ситуаций природного и техногенного характера, пожарная безопасность и защита населения» (всего) в том числе: 
</t>
  </si>
  <si>
    <t>01-4-02</t>
  </si>
  <si>
    <t xml:space="preserve">− межбюджетные трансферты из федерального бюджета (справочно)</t>
  </si>
  <si>
    <t xml:space="preserve">− местный бюджет </t>
  </si>
  <si>
    <t>1.3</t>
  </si>
  <si>
    <t xml:space="preserve">Комплекс процессных мероприятий «Укрепление общественного порядка и профилактика правонарушений» (всего) в том числе: 
</t>
  </si>
  <si>
    <t>01-4-03</t>
  </si>
  <si>
    <t>1.4</t>
  </si>
  <si>
    <t xml:space="preserve">Комплекс процессных мероприятий «Профилактика безнадзорности и правонарушений несовершеннолетних» (всего) в том числе: 
</t>
  </si>
  <si>
    <t>01-4-04</t>
  </si>
  <si>
    <t>1.5</t>
  </si>
  <si>
    <t xml:space="preserve">Комплекс процессных мероприятий «Изданы и распространены агитационные материалы антитеррористической направленности» (всего) в том числе: </t>
  </si>
  <si>
    <t>01-4-05</t>
  </si>
  <si>
    <r>
      <rPr>
        <sz val="12"/>
        <rFont val="Times New Roman"/>
      </rPr>
      <t>−</t>
    </r>
    <r>
      <rPr>
        <sz val="12"/>
        <rFont val="Times New Roman"/>
      </rPr>
      <t xml:space="preserve"> межбюджетные трансферты из федерального бюджета (справочно)</t>
    </r>
  </si>
  <si>
    <r>
      <rPr>
        <sz val="12"/>
        <rFont val="Calibri"/>
      </rPr>
      <t>−</t>
    </r>
    <r>
      <rPr>
        <sz val="12"/>
        <rFont val="Times New Roman"/>
      </rPr>
      <t xml:space="preserve"> </t>
    </r>
    <r>
      <rPr>
        <sz val="12"/>
        <rFont val="Times New Roman"/>
      </rPr>
      <t xml:space="preserve">местный бюджет </t>
    </r>
  </si>
  <si>
    <t xml:space="preserve">Муниципальные проекты, входящие в национальные проекты (всего),  в том числе: </t>
  </si>
  <si>
    <t xml:space="preserve">02 1</t>
  </si>
  <si>
    <t xml:space="preserve">Местный бюджет (всего), из них: </t>
  </si>
  <si>
    <t xml:space="preserve">- межбюджетные трансферты из федерального бюджета (справочно) </t>
  </si>
  <si>
    <t xml:space="preserve">- межбюджетные трансферты из областного бюджета (справочно) </t>
  </si>
  <si>
    <t xml:space="preserve">- местный бюджет </t>
  </si>
  <si>
    <t xml:space="preserve">Внебюджетные источники </t>
  </si>
  <si>
    <t xml:space="preserve">Муниципальный проект «Все лучшее детям» (всего), в том числе: </t>
  </si>
  <si>
    <t xml:space="preserve">02 1 Ю4</t>
  </si>
  <si>
    <t xml:space="preserve">Муниципальный проект  «Педагоги и наставники»  (всего),     в том числе: </t>
  </si>
  <si>
    <t xml:space="preserve">02 1 Ю6</t>
  </si>
  <si>
    <t xml:space="preserve">Комплексы процессных мероприятий (всего), в том числе: </t>
  </si>
  <si>
    <t xml:space="preserve">02 4</t>
  </si>
  <si>
    <t xml:space="preserve">Комплекс процессных мероприятий «Реализация образовательных программ дошкольного образования»  (всего), в том числе: </t>
  </si>
  <si>
    <t xml:space="preserve">02 4 01</t>
  </si>
  <si>
    <t xml:space="preserve">Комплекс процессных мероприятий «Реализация образовательных программ общего образования» (всего), в том числе: </t>
  </si>
  <si>
    <t xml:space="preserve">02 4 02</t>
  </si>
  <si>
    <t>2.5</t>
  </si>
  <si>
    <t xml:space="preserve">Комплекс процессных мероприятий «Развитие дополнительного образования детей» (всего), в том числе: </t>
  </si>
  <si>
    <t xml:space="preserve">02 4 03</t>
  </si>
  <si>
    <t>2.6</t>
  </si>
  <si>
    <t xml:space="preserve">Комплекс процессных мероприятий «Организация отдыха и оздоровление детей и подростков Ивнянского района  Белгородской области» (всего), в том числе:</t>
  </si>
  <si>
    <t xml:space="preserve">02 4 05</t>
  </si>
  <si>
    <t>2.7</t>
  </si>
  <si>
    <t xml:space="preserve">Комплекс процессных мероприятий «Развитие системы оценки качества образования» (всего), в том числе: </t>
  </si>
  <si>
    <t>2.8</t>
  </si>
  <si>
    <t xml:space="preserve">Комплекс процессных мероприятий «Обеспечение реализации муниципальной программы в сфере образования» (всего), в том числе: </t>
  </si>
  <si>
    <t xml:space="preserve">02 4 06</t>
  </si>
  <si>
    <t xml:space="preserve">Муниципальная программа № 3 «Социальная поддержка граждан в Ивнянском районе» </t>
  </si>
  <si>
    <t xml:space="preserve">Муниципальная программа № 3 «Социальная поддержка граждан в Ивнянском районе» (всего), в том числе:</t>
  </si>
  <si>
    <t>03</t>
  </si>
  <si>
    <t>187 454,6</t>
  </si>
  <si>
    <t>184 454,6</t>
  </si>
  <si>
    <t>37 951,0</t>
  </si>
  <si>
    <t>134 027,7</t>
  </si>
  <si>
    <t>12 475,9</t>
  </si>
  <si>
    <t>3 000,0</t>
  </si>
  <si>
    <t xml:space="preserve">Муниципальный проект «Реализация программы системной поддержки и повышения качества жизни граждан старшего поколения», входящий в национальный проект (всего), в том числе:</t>
  </si>
  <si>
    <t xml:space="preserve">873 1002
031 P3
 51630
 612
</t>
  </si>
  <si>
    <t xml:space="preserve">Комплекс процессных мероприятий «Повышение уровня социального обеспечения граждан – получателей мер социальной поддержки, государственных социальных гарантий, направленных на рост их благосостояния, исходя из принципов адресности, справедливости и нуждаемости» (всего), в том числе:</t>
  </si>
  <si>
    <t xml:space="preserve">873 1003
03 4 01 
ХХХХХ
ХХХ
</t>
  </si>
  <si>
    <t>82 031,1</t>
  </si>
  <si>
    <t>34 302,2</t>
  </si>
  <si>
    <t>9 777,9</t>
  </si>
  <si>
    <t>3.3.</t>
  </si>
  <si>
    <t xml:space="preserve">Комплекс процессных мероприятий «Реализация программы системной поддержки и повышения качества жизни граждан старшего поколения» (всего), в том числе:</t>
  </si>
  <si>
    <t xml:space="preserve">873 1002
03 4 02
ХХХХХ
 ХХХ
</t>
  </si>
  <si>
    <t>68 685,0</t>
  </si>
  <si>
    <t>65 685,0</t>
  </si>
  <si>
    <t>63 856,0</t>
  </si>
  <si>
    <t>3.4.</t>
  </si>
  <si>
    <t xml:space="preserve">Комплекс процессных мероприятий «Реализация мер социальной поддержки семей и детей» (всего), в том числе:</t>
  </si>
  <si>
    <t xml:space="preserve">873 10ХХ
03 4 03
ХХХХХ
 ХХХ
</t>
  </si>
  <si>
    <t>17 758,0</t>
  </si>
  <si>
    <t>17 658,0</t>
  </si>
  <si>
    <t>3.5.</t>
  </si>
  <si>
    <t xml:space="preserve">Комплекс процессных мероприятий «Обеспечение реализации муниципальной программы», не входящий в направления (всего), в том числе:</t>
  </si>
  <si>
    <t xml:space="preserve">873 1006 
03 4 04 
ХХХХХ
 ХХХ
</t>
  </si>
  <si>
    <t>18 703,3</t>
  </si>
  <si>
    <t>17 934,3</t>
  </si>
  <si>
    <t xml:space="preserve">Муниципальная  программа «Развитие культуры Ивнянского района» (всего), в том числе:</t>
  </si>
  <si>
    <t xml:space="preserve">Ведомственный проект «Модернизация объектов культуры», всего в том числе:</t>
  </si>
  <si>
    <t xml:space="preserve">872 0801 04 301 ХХХХХ</t>
  </si>
  <si>
    <t xml:space="preserve">Местный бюджет (всего) из них:</t>
  </si>
  <si>
    <t xml:space="preserve">- межбюджетные трансферты из федерального бюджета (справочно)</t>
  </si>
  <si>
    <t xml:space="preserve">- межбюджетные трансферты из областного бюджета (справочно)</t>
  </si>
  <si>
    <t xml:space="preserve">872 0801 04 301 40180</t>
  </si>
  <si>
    <t xml:space="preserve">872 0801 04 301 20180</t>
  </si>
  <si>
    <t xml:space="preserve">Комплекс процессных мероприятий «Создание условий для развития библиотечного дела» (всего) в том числе: всего в том числе:</t>
  </si>
  <si>
    <t xml:space="preserve">872 0801    04 40100590</t>
  </si>
  <si>
    <t xml:space="preserve">Комплекс процессных мероприятий «Создание условий для развития музейного дела» (всего) в том числе: всего в том числе:</t>
  </si>
  <si>
    <t xml:space="preserve">872 0801    04 40200590</t>
  </si>
  <si>
    <t xml:space="preserve">Комплекс процессных мероприятий «Создание условий для развития культурно-досуговой деятельности» (всего) в том числе: всего в том числе:</t>
  </si>
  <si>
    <t xml:space="preserve">872 0801    04 40300590</t>
  </si>
  <si>
    <t xml:space="preserve">Комплекс процессных мероприятий «Создание условий для развития искусства и творчества» (всего) в том числе: всего в том числе:</t>
  </si>
  <si>
    <t xml:space="preserve">872 0801    04 40400590</t>
  </si>
  <si>
    <t xml:space="preserve">Комплекс процессных мероприятий «Создание условий для реализации творческого потонциала нации» (всего) в том числе: всего в том числе:</t>
  </si>
  <si>
    <t xml:space="preserve">872 0801    04 40500590</t>
  </si>
  <si>
    <t xml:space="preserve">Комплекс процессных мероприятий «Цифровизация услуг и формирование информационного пространства в сфере культуры» (всего) в том числе</t>
  </si>
  <si>
    <t xml:space="preserve">872 0801    04 40600590</t>
  </si>
  <si>
    <t xml:space="preserve">Комплекс процессных мероприятий «Муниципальная охрана и популяризация объектов культурного наследия (памятников истории и культуры)» (всего) в том числе:</t>
  </si>
  <si>
    <t xml:space="preserve">872 0801    04 40700590</t>
  </si>
  <si>
    <t xml:space="preserve">Комплекс процессных мероприятий 
«Обеспечение деятельности органов власти и прочих муниципальных учреждений Ивнянского района (всего), в том числе
</t>
  </si>
  <si>
    <t xml:space="preserve">872 0801    04 408ХХХХХ</t>
  </si>
  <si>
    <t xml:space="preserve">Муниципальная программа «Развитие молодежной политики на территории Ивнянского района» (всего), в том числе:</t>
  </si>
  <si>
    <t xml:space="preserve">- межбюджетные трансферты из областного бюджета (справочно)</t>
  </si>
  <si>
    <t xml:space="preserve">- местный бюджет</t>
  </si>
  <si>
    <t xml:space="preserve">Муниципальный проект «Патриотическое воспитание граждан Российской Федерации», входящий в национальный проект» (всего), в том числе:</t>
  </si>
  <si>
    <t xml:space="preserve">05 1</t>
  </si>
  <si>
    <t xml:space="preserve">Комплексы процессных мероприятий, в том числе:  </t>
  </si>
  <si>
    <t xml:space="preserve">05 4</t>
  </si>
  <si>
    <t>5.2.</t>
  </si>
  <si>
    <t xml:space="preserve">Комплекс процессных мероприятий «Создание условий для развития способностей и талантов молодежи, предоставление возможностей самореализации и поддержка социально значимых инициатив»» (всего), в том числе:</t>
  </si>
  <si>
    <t xml:space="preserve">05 4 01</t>
  </si>
  <si>
    <t>5.3</t>
  </si>
  <si>
    <t xml:space="preserve">Комплекс процессных мероприятий «Гражданское и патриотическое воспитание молодежи Ивнянского района» (всего), в том числе:</t>
  </si>
  <si>
    <t xml:space="preserve">05 4 02</t>
  </si>
  <si>
    <t xml:space="preserve">Нераспределенный резерв (местный бюджет)</t>
  </si>
  <si>
    <t>5.4</t>
  </si>
  <si>
    <t xml:space="preserve">Комплекс процессных мероприятий «Совершенствование механизмов поддержки, форм и методов работы по развитию добровольческой (волонтерской) деятельности» (всего), в том числе:</t>
  </si>
  <si>
    <t xml:space="preserve">05 4 03</t>
  </si>
  <si>
    <t>5.5</t>
  </si>
  <si>
    <t xml:space="preserve">Комплекс процессных мероприятий «Обеспечение деятельности МКУ «УМПТиС» Ивнянского района» (всего), в том числе:</t>
  </si>
  <si>
    <t xml:space="preserve">05 4 04</t>
  </si>
  <si>
    <t xml:space="preserve">Муниципальная программа «Развитие физической культуры и спорта на территории Ивнянского района» (всего), в том числе:</t>
  </si>
  <si>
    <t xml:space="preserve">Объем налоговых расходов муниципального образования (справочно)</t>
  </si>
  <si>
    <t xml:space="preserve">Комплекс процессных мероприятий «Создание условий для развития физической культуры и спорта, пропаганда здорового образа жизни среди различных категорий населения района»(всего), в том числе:</t>
  </si>
  <si>
    <t xml:space="preserve">06 4 01</t>
  </si>
  <si>
    <t>6.2</t>
  </si>
  <si>
    <t xml:space="preserve">Комплекс процессных мероприятий «Обеспечение деятельности Физкультурно-оздоровительного комплекса п. Ивня» (всего), в том числе:</t>
  </si>
  <si>
    <t xml:space="preserve">06 4 02</t>
  </si>
  <si>
    <t>6.3</t>
  </si>
  <si>
    <t xml:space="preserve">Комплекс процессных мероприятий «Обеспечение деятельности плавательного бассейна п. Ивня»  (всего), в том числе:</t>
  </si>
  <si>
    <t xml:space="preserve">06 4 03</t>
  </si>
  <si>
    <t>6.4</t>
  </si>
  <si>
    <t xml:space="preserve">Комплекс процессных мероприятий «Обеспечение деятельности Дома спорта с. Новенькое» (всего), в том числе:</t>
  </si>
  <si>
    <t xml:space="preserve"> 06 4 04</t>
  </si>
  <si>
    <t>7</t>
  </si>
  <si>
    <t xml:space="preserve">Муниципальная программа «Развитие туризма на территории Ивнянского района» (всего), в том числе:</t>
  </si>
  <si>
    <t>7.1</t>
  </si>
  <si>
    <t xml:space="preserve">Комплекс процессных мероприятий «Развитие туристко-экскурсионного кластера на территории Ивнянского района» (всего), в том числе:</t>
  </si>
  <si>
    <t xml:space="preserve">07 4 01</t>
  </si>
  <si>
    <t>7.2</t>
  </si>
  <si>
    <t>8</t>
  </si>
  <si>
    <t xml:space="preserve">Муниципальная  программа "Содействие развитию экономического потенциала в Ивнянском районе Белгородской области" (всего), в том числе:</t>
  </si>
  <si>
    <t>08</t>
  </si>
  <si>
    <t>8.1</t>
  </si>
  <si>
    <t xml:space="preserve">Комплекс процессных мероприятий «Содействие развитию предпринимательской деятельности на территории Ивнянского района» (всего), в том числе:</t>
  </si>
  <si>
    <t xml:space="preserve">08 4 01</t>
  </si>
  <si>
    <t>8.2</t>
  </si>
  <si>
    <t xml:space="preserve">Комплекс процессных мероприятий «Создание безопасных условий рабочих процессов на предприятиях Ивнянского района» (всего), в том числе:</t>
  </si>
  <si>
    <t xml:space="preserve">08 4 02</t>
  </si>
  <si>
    <t>9</t>
  </si>
  <si>
    <t xml:space="preserve">Муниципальная  программа «Развитие сельского хозяйства в Ивнянском районе» (всего), в том числе:</t>
  </si>
  <si>
    <t>09</t>
  </si>
  <si>
    <t>19 525,2</t>
  </si>
  <si>
    <t>9 625,2</t>
  </si>
  <si>
    <t>9 139,4</t>
  </si>
  <si>
    <t>9 900,0</t>
  </si>
  <si>
    <t>9.1</t>
  </si>
  <si>
    <t xml:space="preserve">Комплекс процессных мероприятий  «Содействие развитию отраслей агропромышленного комплекса Ивнянского района» (всего), в том числе:</t>
  </si>
  <si>
    <t>09401</t>
  </si>
  <si>
    <t>9.2</t>
  </si>
  <si>
    <t xml:space="preserve">Комплекс процессных мероприятий «Создание комфортных условий жизнедеятельности   в сельской местности» (всего), в том числе:</t>
  </si>
  <si>
    <t>09402</t>
  </si>
  <si>
    <t>19 515,2</t>
  </si>
  <si>
    <t>9 615,2</t>
  </si>
  <si>
    <t>9 129,4</t>
  </si>
  <si>
    <t>10</t>
  </si>
  <si>
    <t xml:space="preserve">Муниципальная  программа  "Обеспечение доступным и комфортным жильем и коммунальными услугами жителей Ивнянского района Белгородской области"(всего), в том числе:</t>
  </si>
  <si>
    <t>10.1</t>
  </si>
  <si>
    <t xml:space="preserve">Комплекс процессных мероприятий  «Улучшение жилищных условий граждан, состоящих на учете в качестве нуждающихся"» (всего), в том числе:</t>
  </si>
  <si>
    <t>10.2</t>
  </si>
  <si>
    <t xml:space="preserve">Комплекс процессных мероприятий «Капитальный ремонт муниципального жилищного фонда» (всего),   в том числе:</t>
  </si>
  <si>
    <t xml:space="preserve">− межбюджетные трансферты из федерального бюджета (справочно</t>
  </si>
  <si>
    <t xml:space="preserve">-местный бюджет</t>
  </si>
  <si>
    <t>11</t>
  </si>
  <si>
    <t xml:space="preserve">Муниципальная программа «Совершенствование и развитие транспортной системы и дорожной сети Ивнянского района» всего, в том числе:</t>
  </si>
  <si>
    <t xml:space="preserve">− местный бюджет (всего), из них:</t>
  </si>
  <si>
    <t xml:space="preserve">межбюджетные трансферты местным  бюджетам</t>
  </si>
  <si>
    <t xml:space="preserve">Комплексы процессных мероприятий , в том числе:</t>
  </si>
  <si>
    <t>11.2</t>
  </si>
  <si>
    <t xml:space="preserve">Комплекс процессных мероприятий "Совершенстование и развитие дорожной сети" (всего) в  том числе:</t>
  </si>
  <si>
    <t>11.3</t>
  </si>
  <si>
    <t xml:space="preserve">Комплексы процессных мероприятий "Создание условий для устойчивого функционирования транспортной системы и дорожной сети Ивнянского района в соответствии с  социально-экономическими потребностями населения" (всего) в том числе:</t>
  </si>
  <si>
    <t>12</t>
  </si>
  <si>
    <t xml:space="preserve">Муниципальная программа Ивнянского района «Формирование современной городской среды на территории Ивнянского района», в том числе:</t>
  </si>
  <si>
    <t>12.1</t>
  </si>
  <si>
    <t xml:space="preserve">Муниципальный проект «Формирование современной городской среды», входящий в национальный проект </t>
  </si>
  <si>
    <t xml:space="preserve">12 1</t>
  </si>
  <si>
    <t>12.2</t>
  </si>
  <si>
    <t xml:space="preserve">Муниципальный проект «Решаем вместе» в рамках инициативного бюджетирования», не входящий в национальный проект</t>
  </si>
  <si>
    <t xml:space="preserve">12 2</t>
  </si>
  <si>
    <t>12.3</t>
  </si>
  <si>
    <t xml:space="preserve">12 4</t>
  </si>
  <si>
    <t>12.4</t>
  </si>
  <si>
    <t xml:space="preserve">Комплекс процессных мероприятий «Создание условий для обеспечения  населения Ивнянского района качественными  услугами жилищно-коммунального хозяйства»</t>
  </si>
  <si>
    <t xml:space="preserve">12 4 01</t>
  </si>
  <si>
    <t>12.5</t>
  </si>
  <si>
    <t xml:space="preserve">Комплекс процессных мероприятий «Обеспечение функций подведомственных учреждений Ивнянского района»</t>
  </si>
  <si>
    <t xml:space="preserve">12 4 02</t>
  </si>
  <si>
    <t xml:space="preserve">Форма № 4</t>
  </si>
  <si>
    <t xml:space="preserve">4. Информация о рисках муниципальной программы</t>
  </si>
  <si>
    <t xml:space="preserve">Описание риска</t>
  </si>
  <si>
    <t xml:space="preserve">Оценка возможных последствий риска</t>
  </si>
  <si>
    <t xml:space="preserve">Уровень риска</t>
  </si>
  <si>
    <t xml:space="preserve">Планируемые меры реагирования</t>
  </si>
  <si>
    <t xml:space="preserve">Срок выполнения меры реагирования</t>
  </si>
  <si>
    <t xml:space="preserve">Ответственный за принятие мер реагирования (ФИО, должность, организация)</t>
  </si>
  <si>
    <t xml:space="preserve">Заполняется при наличии</t>
  </si>
  <si>
    <t xml:space="preserve">Форма № 5</t>
  </si>
  <si>
    <t xml:space="preserve">Дополнительная информация</t>
  </si>
  <si>
    <t xml:space="preserve">Дополнительная информация о ходе реализации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</si>
</sst>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2">
    <numFmt numFmtId="160" formatCode="_(* #\ ##0.00_);_(* \(#\ ##0.00\);_(* &quot;-&quot;??_);_(@_)"/>
    <numFmt numFmtId="161" formatCode="_(&quot;$&quot;* #\ ##0.00_);_(&quot;$&quot;* \(#\ ##0.00\);_(&quot;$&quot;* &quot;-&quot;??_);_(@_)"/>
    <numFmt numFmtId="162" formatCode="_(* #\ ##0_);_(* \(#\ ##0\);_(* &quot;-&quot;_);_(@_)"/>
    <numFmt numFmtId="163" formatCode="_(&quot;$&quot;* #\ ##0_);_(&quot;$&quot;* \(#\ ##0\);_(&quot;$&quot;* &quot;-&quot;_);_(@_)"/>
    <numFmt numFmtId="164" formatCode="dd/mmm"/>
    <numFmt numFmtId="165" formatCode="#\ ##0.00"/>
    <numFmt numFmtId="166" formatCode="dd\.mmm"/>
    <numFmt numFmtId="167" formatCode="#\ ##0"/>
    <numFmt numFmtId="168" formatCode="#\ ##0.0"/>
    <numFmt numFmtId="169" formatCode="0.00_ "/>
    <numFmt numFmtId="170" formatCode="0.0_ "/>
    <numFmt numFmtId="171" formatCode="0.0"/>
  </numFmts>
  <fonts count="44">
    <font>
      <sz val="10.000000"/>
      <color theme="1"/>
      <name val="Arial"/>
    </font>
    <font>
      <u/>
      <sz val="10.000000"/>
      <color theme="10"/>
      <name val="Arial"/>
    </font>
    <font>
      <u/>
      <sz val="11.000000"/>
      <color indexed="20"/>
      <name val="Calibri"/>
      <scheme val="minor"/>
    </font>
    <font>
      <sz val="10.000000"/>
      <name val="Arial"/>
    </font>
    <font>
      <sz val="11.000000"/>
      <color indexed="2"/>
      <name val="Calibri"/>
      <scheme val="minor"/>
    </font>
    <font>
      <b/>
      <sz val="18.000000"/>
      <color theme="3"/>
      <name val="Cambria"/>
      <scheme val="major"/>
    </font>
    <font>
      <i/>
      <sz val="11.000000"/>
      <color rgb="FF7F7F7F"/>
      <name val="Calibri"/>
      <scheme val="minor"/>
    </font>
    <font>
      <b/>
      <sz val="15.000000"/>
      <color theme="3"/>
      <name val="Calibri"/>
      <scheme val="minor"/>
    </font>
    <font>
      <b/>
      <sz val="13.000000"/>
      <color theme="3"/>
      <name val="Calibri"/>
      <scheme val="minor"/>
    </font>
    <font>
      <b/>
      <sz val="11.000000"/>
      <color theme="3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1.000000"/>
      <color theme="0"/>
      <name val="Calibri"/>
      <scheme val="minor"/>
    </font>
    <font>
      <sz val="11.000000"/>
      <color rgb="FFFA7D00"/>
      <name val="Calibri"/>
      <scheme val="minor"/>
    </font>
    <font>
      <b/>
      <sz val="11.000000"/>
      <color theme="1"/>
      <name val="Calibri"/>
      <scheme val="minor"/>
    </font>
    <font>
      <sz val="11.000000"/>
      <color rgb="FF006100"/>
      <name val="Calibri"/>
      <scheme val="minor"/>
    </font>
    <font>
      <sz val="11.000000"/>
      <color rgb="FF9C0006"/>
      <name val="Calibri"/>
      <scheme val="minor"/>
    </font>
    <font>
      <sz val="11.000000"/>
      <color rgb="FF9C6500"/>
      <name val="Calibri"/>
      <scheme val="minor"/>
    </font>
    <font>
      <sz val="11.000000"/>
      <color theme="0"/>
      <name val="Calibri"/>
      <scheme val="minor"/>
    </font>
    <font>
      <sz val="11.000000"/>
      <color theme="1"/>
      <name val="Calibri"/>
      <scheme val="minor"/>
    </font>
    <font>
      <sz val="12.000000"/>
      <color theme="1"/>
      <name val="Times New Roman"/>
    </font>
    <font>
      <sz val="12.000000"/>
      <name val="Times New Roman"/>
    </font>
    <font>
      <b/>
      <sz val="12.000000"/>
      <name val="Times New Roman"/>
    </font>
    <font>
      <b/>
      <i/>
      <sz val="12.000000"/>
      <name val="Times New Roman"/>
    </font>
    <font>
      <i/>
      <sz val="12.000000"/>
      <name val="Times New Roman"/>
    </font>
    <font>
      <b/>
      <i/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i/>
      <sz val="12.000000"/>
      <color indexed="2"/>
      <name val="Arial"/>
    </font>
    <font>
      <sz val="12.000000"/>
      <color theme="1"/>
      <name val="Arial"/>
    </font>
    <font>
      <sz val="12.000000"/>
      <name val="SimSun"/>
    </font>
    <font>
      <sz val="12.000000"/>
      <name val="Andale Mono"/>
    </font>
    <font>
      <sz val="12.000000"/>
      <color indexed="2"/>
      <name val="Times New Roman"/>
    </font>
    <font>
      <sz val="10.000000"/>
      <name val="Times New Roman"/>
    </font>
    <font>
      <b/>
      <sz val="14.000000"/>
      <name val="Times New Roman"/>
    </font>
    <font>
      <sz val="11.000000"/>
      <name val="Times New Roman"/>
    </font>
    <font>
      <sz val="12.000000"/>
      <name val="Calibri"/>
    </font>
    <font>
      <b/>
      <sz val="10.000000"/>
      <name val="Times New Roman"/>
    </font>
    <font>
      <b/>
      <sz val="11.000000"/>
      <name val="Times New Roman"/>
    </font>
    <font>
      <sz val="11.000000"/>
      <name val="Calibri"/>
    </font>
    <font>
      <sz val="10.000000"/>
      <color theme="1"/>
      <name val="Times New Roman"/>
    </font>
    <font>
      <b/>
      <sz val="10.000000"/>
      <color theme="1"/>
      <name val="Times New Roman"/>
    </font>
    <font>
      <b/>
      <sz val="14.000000"/>
      <color indexed="2"/>
      <name val="Times New Roman"/>
    </font>
  </fonts>
  <fills count="62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theme="4"/>
        <bgColor theme="4"/>
      </patternFill>
    </fill>
    <fill>
      <patternFill patternType="solid">
        <fgColor theme="4" tint="0.79998199999999997"/>
        <bgColor theme="4" tint="0.79998199999999997"/>
      </patternFill>
    </fill>
    <fill>
      <patternFill patternType="solid">
        <fgColor theme="4" tint="0.59999400000000003"/>
        <bgColor theme="4" tint="0.59999400000000003"/>
      </patternFill>
    </fill>
    <fill>
      <patternFill patternType="solid">
        <fgColor theme="4" tint="0.399976"/>
        <bgColor theme="4" tint="0.399976"/>
      </patternFill>
    </fill>
    <fill>
      <patternFill patternType="solid">
        <fgColor theme="5"/>
        <bgColor theme="5"/>
      </patternFill>
    </fill>
    <fill>
      <patternFill patternType="solid">
        <fgColor theme="5" tint="0.79998199999999997"/>
        <bgColor theme="5" tint="0.79998199999999997"/>
      </patternFill>
    </fill>
    <fill>
      <patternFill patternType="solid">
        <fgColor theme="5" tint="0.59999400000000003"/>
        <bgColor theme="5" tint="0.59999400000000003"/>
      </patternFill>
    </fill>
    <fill>
      <patternFill patternType="solid">
        <fgColor theme="5" tint="0.399976"/>
        <bgColor theme="5" tint="0.399976"/>
      </patternFill>
    </fill>
    <fill>
      <patternFill patternType="solid">
        <fgColor theme="6"/>
        <bgColor theme="6"/>
      </patternFill>
    </fill>
    <fill>
      <patternFill patternType="solid">
        <fgColor theme="6" tint="0.79998199999999997"/>
        <bgColor theme="6" tint="0.79998199999999997"/>
      </patternFill>
    </fill>
    <fill>
      <patternFill patternType="solid">
        <fgColor theme="6" tint="0.59999400000000003"/>
        <bgColor theme="6" tint="0.59999400000000003"/>
      </patternFill>
    </fill>
    <fill>
      <patternFill patternType="solid">
        <fgColor theme="6" tint="0.399976"/>
        <bgColor theme="6" tint="0.399976"/>
      </patternFill>
    </fill>
    <fill>
      <patternFill patternType="solid">
        <fgColor theme="7"/>
        <bgColor theme="7"/>
      </patternFill>
    </fill>
    <fill>
      <patternFill patternType="solid">
        <fgColor theme="7" tint="0.79998199999999997"/>
        <bgColor theme="7" tint="0.79998199999999997"/>
      </patternFill>
    </fill>
    <fill>
      <patternFill patternType="solid">
        <fgColor theme="7" tint="0.59999400000000003"/>
        <bgColor theme="7" tint="0.59999400000000003"/>
      </patternFill>
    </fill>
    <fill>
      <patternFill patternType="solid">
        <fgColor theme="7" tint="0.399976"/>
        <bgColor theme="7" tint="0.399976"/>
      </patternFill>
    </fill>
    <fill>
      <patternFill patternType="solid">
        <fgColor theme="8"/>
        <bgColor theme="8"/>
      </patternFill>
    </fill>
    <fill>
      <patternFill patternType="solid">
        <fgColor theme="8" tint="0.79998199999999997"/>
        <bgColor theme="8" tint="0.79998199999999997"/>
      </patternFill>
    </fill>
    <fill>
      <patternFill patternType="solid">
        <fgColor theme="8" tint="0.59999400000000003"/>
        <bgColor theme="8" tint="0.59999400000000003"/>
      </patternFill>
    </fill>
    <fill>
      <patternFill patternType="solid">
        <fgColor theme="8" tint="0.399976"/>
        <bgColor theme="8" tint="0.399976"/>
      </patternFill>
    </fill>
    <fill>
      <patternFill patternType="solid">
        <fgColor theme="9"/>
        <bgColor theme="9"/>
      </patternFill>
    </fill>
    <fill>
      <patternFill patternType="solid">
        <fgColor theme="9" tint="0.79998199999999997"/>
        <bgColor theme="9" tint="0.79998199999999997"/>
      </patternFill>
    </fill>
    <fill>
      <patternFill patternType="solid">
        <fgColor theme="9" tint="0.59999400000000003"/>
        <bgColor theme="9" tint="0.59999400000000003"/>
      </patternFill>
    </fill>
    <fill>
      <patternFill patternType="solid">
        <fgColor theme="9" tint="0.399976"/>
        <bgColor theme="9" tint="0.399976"/>
      </patternFill>
    </fill>
    <fill>
      <patternFill patternType="solid">
        <fgColor theme="0"/>
        <bgColor theme="0"/>
      </patternFill>
    </fill>
    <fill>
      <patternFill patternType="solid">
        <fgColor theme="7" tint="0.59999389629810496"/>
        <bgColor theme="7" tint="0.59999389629810496"/>
      </patternFill>
    </fill>
    <fill>
      <patternFill patternType="solid">
        <fgColor theme="6" tint="0.59999389629810496"/>
        <bgColor theme="6" tint="0.59999389629810496"/>
      </patternFill>
    </fill>
    <fill>
      <patternFill patternType="solid">
        <fgColor theme="8" tint="0.59999389629810496"/>
        <bgColor theme="8" tint="0.59999389629810496"/>
      </patternFill>
    </fill>
    <fill>
      <patternFill patternType="solid">
        <fgColor theme="9" tint="0.59999389629810496"/>
        <bgColor theme="9" tint="0.59999389629810496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3" tint="0.80000000000000004"/>
        <bgColor theme="0"/>
      </patternFill>
    </fill>
    <fill>
      <patternFill patternType="solid">
        <fgColor theme="6" tint="0.59999999999999998"/>
        <bgColor theme="0"/>
      </patternFill>
    </fill>
    <fill>
      <patternFill patternType="solid">
        <fgColor theme="5" tint="0.80000000000000004"/>
        <bgColor theme="0"/>
      </patternFill>
    </fill>
    <fill>
      <patternFill patternType="solid">
        <fgColor theme="2" tint="-0.10000000000000001"/>
        <bgColor theme="0"/>
      </patternFill>
    </fill>
    <fill>
      <patternFill patternType="solid">
        <fgColor theme="6" tint="0.59999999999999998"/>
        <bgColor theme="6" tint="0.59999999999999998"/>
      </patternFill>
    </fill>
    <fill>
      <patternFill patternType="solid">
        <fgColor theme="2" tint="-0.10000000000000001"/>
        <bgColor theme="2" tint="-0.10000000000000001"/>
      </patternFill>
    </fill>
    <fill>
      <patternFill patternType="solid">
        <fgColor rgb="FFF7FC7E"/>
        <bgColor theme="0"/>
      </patternFill>
    </fill>
    <fill>
      <patternFill patternType="solid">
        <fgColor rgb="FFF7FC7E"/>
        <bgColor rgb="FFF7FC7E"/>
      </patternFill>
    </fill>
    <fill>
      <patternFill patternType="solid">
        <fgColor theme="6" tint="0.59999999999999998"/>
        <bgColor theme="6" tint="0.59999389629810496"/>
      </patternFill>
    </fill>
    <fill>
      <patternFill patternType="solid">
        <fgColor theme="4" tint="0.80000000000000004"/>
        <bgColor theme="0"/>
      </patternFill>
    </fill>
    <fill>
      <patternFill patternType="solid">
        <fgColor theme="4" tint="0.80000000000000004"/>
        <bgColor theme="4" tint="0.80000000000000004"/>
      </patternFill>
    </fill>
    <fill>
      <patternFill patternType="solid">
        <fgColor rgb="FFD7E7DD"/>
        <bgColor theme="0"/>
      </patternFill>
    </fill>
    <fill>
      <patternFill patternType="solid">
        <fgColor theme="6" tint="0.59999999999999998"/>
        <bgColor rgb="FF92D050"/>
      </patternFill>
    </fill>
    <fill>
      <patternFill patternType="solid">
        <fgColor rgb="FFF6F3D2"/>
        <bgColor theme="0"/>
      </patternFill>
    </fill>
    <fill>
      <patternFill patternType="solid">
        <fgColor rgb="FFF6F3D2"/>
        <bgColor rgb="FFF6F3D2"/>
      </patternFill>
    </fill>
    <fill>
      <patternFill patternType="solid">
        <fgColor rgb="FFE6F882"/>
        <bgColor theme="0"/>
      </patternFill>
    </fill>
    <fill>
      <patternFill patternType="solid">
        <fgColor theme="3" tint="0.80000000000000004"/>
        <bgColor theme="3" tint="0.80000000000000004"/>
      </patternFill>
    </fill>
    <fill>
      <patternFill patternType="solid">
        <fgColor theme="5" tint="0.80000000000000004"/>
        <bgColor theme="5" tint="0.80000000000000004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D7E7DD"/>
        <bgColor rgb="FFD7E7DD"/>
      </patternFill>
    </fill>
    <fill>
      <patternFill patternType="solid">
        <fgColor rgb="FFE6F882"/>
        <bgColor rgb="FFE6F882"/>
      </patternFill>
    </fill>
  </fills>
  <borders count="49">
    <border>
      <left style="none"/>
      <right style="none"/>
      <top style="none"/>
      <bottom style="none"/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thick">
        <color theme="4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thin">
        <color theme="4"/>
      </top>
      <bottom style="double">
        <color theme="4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medium">
        <color auto="1"/>
      </right>
      <top style="medium">
        <color theme="1"/>
      </top>
      <bottom style="medium">
        <color auto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medium">
        <color auto="1"/>
      </left>
      <right style="none"/>
      <top style="medium">
        <color theme="1"/>
      </top>
      <bottom style="medium">
        <color auto="1"/>
      </bottom>
      <diagonal style="none"/>
    </border>
    <border>
      <left style="none"/>
      <right style="none"/>
      <top style="medium">
        <color theme="1"/>
      </top>
      <bottom style="medium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medium">
        <color theme="1"/>
      </left>
      <right style="medium">
        <color theme="1"/>
      </right>
      <top style="none"/>
      <bottom style="medium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</borders>
  <cellStyleXfs count="49">
    <xf fontId="0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0" fillId="0" borderId="0" numFmtId="9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" fillId="0" borderId="0" numFmtId="0" applyNumberFormat="1" applyFont="1" applyFill="1" applyBorder="1"/>
    <xf fontId="2" fillId="0" borderId="0" numFmtId="0" applyNumberFormat="0" applyFont="1" applyFill="0" applyBorder="0" applyProtection="0">
      <alignment vertical="center"/>
    </xf>
    <xf fontId="3" fillId="2" borderId="1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6" fillId="0" borderId="0" numFmtId="0" applyNumberFormat="1" applyFont="1" applyFill="1" applyBorder="1"/>
    <xf fontId="7" fillId="0" borderId="2" numFmtId="0" applyNumberFormat="1" applyFont="1" applyFill="1" applyBorder="1"/>
    <xf fontId="8" fillId="0" borderId="3" numFmtId="0" applyNumberFormat="1" applyFont="1" applyFill="1" applyBorder="1"/>
    <xf fontId="9" fillId="0" borderId="4" numFmtId="0" applyNumberFormat="1" applyFont="1" applyFill="1" applyBorder="1"/>
    <xf fontId="9" fillId="0" borderId="0" numFmtId="0" applyNumberFormat="1" applyFont="1" applyFill="1" applyBorder="1"/>
    <xf fontId="10" fillId="3" borderId="5" numFmtId="0" applyNumberFormat="1" applyFont="1" applyFill="1" applyBorder="1"/>
    <xf fontId="11" fillId="4" borderId="6" numFmtId="0" applyNumberFormat="1" applyFont="1" applyFill="1" applyBorder="1"/>
    <xf fontId="12" fillId="4" borderId="5" numFmtId="0" applyNumberFormat="1" applyFont="1" applyFill="1" applyBorder="1"/>
    <xf fontId="13" fillId="5" borderId="7" numFmtId="0" applyNumberFormat="1" applyFont="1" applyFill="1" applyBorder="1"/>
    <xf fontId="14" fillId="0" borderId="8" numFmtId="0" applyNumberFormat="1" applyFont="1" applyFill="1" applyBorder="1"/>
    <xf fontId="15" fillId="0" borderId="9" numFmtId="0" applyNumberFormat="1" applyFont="1" applyFill="1" applyBorder="1"/>
    <xf fontId="16" fillId="6" borderId="0" numFmtId="0" applyNumberFormat="1" applyFont="1" applyFill="1" applyBorder="1"/>
    <xf fontId="17" fillId="7" borderId="0" numFmtId="0" applyNumberFormat="1" applyFont="1" applyFill="1" applyBorder="1"/>
    <xf fontId="18" fillId="8" borderId="0" numFmtId="0" applyNumberFormat="1" applyFont="1" applyFill="1" applyBorder="1"/>
    <xf fontId="19" fillId="9" borderId="0" numFmtId="0" applyNumberFormat="1" applyFont="1" applyFill="1" applyBorder="1"/>
    <xf fontId="20" fillId="10" borderId="0" numFmtId="0" applyNumberFormat="1" applyFont="1" applyFill="1" applyBorder="1"/>
    <xf fontId="20" fillId="11" borderId="0" numFmtId="0" applyNumberFormat="1" applyFont="1" applyFill="1" applyBorder="1"/>
    <xf fontId="19" fillId="12" borderId="0" numFmtId="0" applyNumberFormat="1" applyFont="1" applyFill="1" applyBorder="1"/>
    <xf fontId="19" fillId="13" borderId="0" numFmtId="0" applyNumberFormat="1" applyFont="1" applyFill="1" applyBorder="1"/>
    <xf fontId="20" fillId="14" borderId="0" numFmtId="0" applyNumberFormat="1" applyFont="1" applyFill="1" applyBorder="1"/>
    <xf fontId="20" fillId="15" borderId="0" numFmtId="0" applyNumberFormat="1" applyFont="1" applyFill="1" applyBorder="1"/>
    <xf fontId="19" fillId="16" borderId="0" numFmtId="0" applyNumberFormat="1" applyFont="1" applyFill="1" applyBorder="1"/>
    <xf fontId="19" fillId="17" borderId="0" numFmtId="0" applyNumberFormat="1" applyFont="1" applyFill="1" applyBorder="1"/>
    <xf fontId="20" fillId="18" borderId="0" numFmtId="0" applyNumberFormat="1" applyFont="1" applyFill="1" applyBorder="1"/>
    <xf fontId="20" fillId="19" borderId="0" numFmtId="0" applyNumberFormat="1" applyFont="1" applyFill="1" applyBorder="1"/>
    <xf fontId="19" fillId="20" borderId="0" numFmtId="0" applyNumberFormat="1" applyFont="1" applyFill="1" applyBorder="1"/>
    <xf fontId="19" fillId="21" borderId="0" numFmtId="0" applyNumberFormat="1" applyFont="1" applyFill="1" applyBorder="1"/>
    <xf fontId="20" fillId="22" borderId="0" numFmtId="0" applyNumberFormat="1" applyFont="1" applyFill="1" applyBorder="1"/>
    <xf fontId="20" fillId="23" borderId="0" numFmtId="0" applyNumberFormat="1" applyFont="1" applyFill="1" applyBorder="1"/>
    <xf fontId="19" fillId="24" borderId="0" numFmtId="0" applyNumberFormat="1" applyFont="1" applyFill="1" applyBorder="1"/>
    <xf fontId="19" fillId="25" borderId="0" numFmtId="0" applyNumberFormat="1" applyFont="1" applyFill="1" applyBorder="1"/>
    <xf fontId="20" fillId="26" borderId="0" numFmtId="0" applyNumberFormat="1" applyFont="1" applyFill="1" applyBorder="1"/>
    <xf fontId="20" fillId="27" borderId="0" numFmtId="0" applyNumberFormat="1" applyFont="1" applyFill="1" applyBorder="1"/>
    <xf fontId="19" fillId="28" borderId="0" numFmtId="0" applyNumberFormat="1" applyFont="1" applyFill="1" applyBorder="1"/>
    <xf fontId="19" fillId="29" borderId="0" numFmtId="0" applyNumberFormat="1" applyFont="1" applyFill="1" applyBorder="1"/>
    <xf fontId="20" fillId="30" borderId="0" numFmtId="0" applyNumberFormat="1" applyFont="1" applyFill="1" applyBorder="1"/>
    <xf fontId="20" fillId="31" borderId="0" numFmtId="0" applyNumberFormat="1" applyFont="1" applyFill="1" applyBorder="1"/>
    <xf fontId="19" fillId="32" borderId="0" numFmtId="0" applyNumberFormat="1" applyFont="1" applyFill="1" applyBorder="1"/>
  </cellStyleXfs>
  <cellXfs count="453">
    <xf fontId="0" fillId="0" borderId="0" numFmtId="0" xfId="0"/>
    <xf fontId="21" fillId="0" borderId="0" numFmtId="0" xfId="0" applyFont="1"/>
    <xf fontId="22" fillId="33" borderId="0" numFmtId="0" xfId="0" applyFont="1" applyFill="1" applyAlignment="1">
      <alignment horizontal="center" vertical="center"/>
    </xf>
    <xf fontId="21" fillId="33" borderId="0" numFmtId="0" xfId="0" applyFont="1" applyFill="1" applyAlignment="1">
      <alignment horizontal="center" vertical="center"/>
    </xf>
    <xf fontId="23" fillId="33" borderId="0" numFmtId="0" xfId="0" applyFont="1" applyFill="1" applyAlignment="1">
      <alignment horizontal="center" vertical="center"/>
    </xf>
    <xf fontId="23" fillId="33" borderId="10" numFmtId="0" xfId="0" applyFont="1" applyFill="1" applyBorder="1" applyAlignment="1">
      <alignment horizontal="center" vertical="center" wrapText="1"/>
    </xf>
    <xf fontId="23" fillId="0" borderId="0" numFmtId="0" xfId="0" applyFont="1"/>
    <xf fontId="23" fillId="33" borderId="11" numFmtId="0" xfId="0" applyFont="1" applyFill="1" applyBorder="1" applyAlignment="1">
      <alignment horizontal="center" vertical="center" wrapText="1"/>
    </xf>
    <xf fontId="23" fillId="34" borderId="12" numFmtId="0" xfId="0" applyFont="1" applyFill="1" applyBorder="1" applyAlignment="1">
      <alignment horizontal="center" vertical="center" wrapText="1"/>
    </xf>
    <xf fontId="24" fillId="34" borderId="12" numFmtId="0" xfId="0" applyFont="1" applyFill="1" applyBorder="1" applyAlignment="1">
      <alignment horizontal="left" vertical="center" wrapText="1"/>
    </xf>
    <xf fontId="22" fillId="34" borderId="12" numFmtId="0" xfId="0" applyFont="1" applyFill="1" applyBorder="1" applyAlignment="1">
      <alignment horizontal="center" vertical="center" wrapText="1"/>
    </xf>
    <xf fontId="23" fillId="35" borderId="12" numFmtId="0" xfId="0" applyFont="1" applyFill="1" applyBorder="1" applyAlignment="1">
      <alignment horizontal="center" vertical="center" wrapText="1"/>
    </xf>
    <xf fontId="22" fillId="34" borderId="12" numFmtId="0" xfId="0" applyFont="1" applyFill="1" applyBorder="1" applyAlignment="1">
      <alignment horizontal="left" vertical="center" wrapText="1"/>
    </xf>
    <xf fontId="21" fillId="34" borderId="12" numFmtId="49" xfId="0" applyNumberFormat="1" applyFont="1" applyFill="1" applyBorder="1" applyAlignment="1">
      <alignment horizontal="center" vertical="center"/>
    </xf>
    <xf fontId="25" fillId="0" borderId="0" numFmtId="0" xfId="0" applyFont="1"/>
    <xf fontId="22" fillId="34" borderId="12" numFmtId="49" xfId="0" applyNumberFormat="1" applyFont="1" applyFill="1" applyBorder="1" applyAlignment="1">
      <alignment horizontal="center" vertical="center"/>
    </xf>
    <xf fontId="21" fillId="34" borderId="12" numFmtId="0" xfId="0" applyFont="1" applyFill="1" applyBorder="1" applyAlignment="1">
      <alignment horizontal="center" vertical="center"/>
    </xf>
    <xf fontId="23" fillId="36" borderId="12" numFmtId="0" xfId="0" applyFont="1" applyFill="1" applyBorder="1" applyAlignment="1">
      <alignment horizontal="center" vertical="center"/>
    </xf>
    <xf fontId="26" fillId="36" borderId="12" numFmtId="0" xfId="0" applyFont="1" applyFill="1" applyBorder="1" applyAlignment="1">
      <alignment vertical="center"/>
    </xf>
    <xf fontId="21" fillId="36" borderId="12" numFmtId="0" xfId="0" applyFont="1" applyFill="1" applyBorder="1" applyAlignment="1">
      <alignment horizontal="center" vertical="center"/>
    </xf>
    <xf fontId="21" fillId="36" borderId="12" numFmtId="0" xfId="0" applyFont="1" applyFill="1" applyBorder="1" applyAlignment="1">
      <alignment vertical="top" wrapText="1"/>
    </xf>
    <xf fontId="21" fillId="36" borderId="12" numFmtId="0" xfId="0" applyFont="1" applyFill="1" applyBorder="1" applyAlignment="1">
      <alignment horizontal="center" vertical="center" wrapText="1"/>
    </xf>
    <xf fontId="26" fillId="36" borderId="12" numFmtId="0" xfId="0" applyFont="1" applyFill="1" applyBorder="1" applyAlignment="1">
      <alignment horizontal="left" vertical="center"/>
    </xf>
    <xf fontId="26" fillId="36" borderId="12" numFmtId="0" xfId="0" applyFont="1" applyFill="1" applyBorder="1" applyAlignment="1">
      <alignment horizontal="center" vertical="center" wrapText="1"/>
    </xf>
    <xf fontId="21" fillId="36" borderId="12" numFmtId="0" xfId="0" applyFont="1" applyFill="1" applyBorder="1"/>
    <xf fontId="27" fillId="36" borderId="12" numFmtId="0" xfId="0" applyFont="1" applyFill="1" applyBorder="1" applyAlignment="1">
      <alignment horizontal="center" vertical="center" wrapText="1"/>
    </xf>
    <xf fontId="28" fillId="37" borderId="12" numFmtId="0" xfId="0" applyFont="1" applyFill="1" applyBorder="1" applyAlignment="1">
      <alignment horizontal="center" vertical="center"/>
    </xf>
    <xf fontId="24" fillId="37" borderId="12" numFmtId="0" xfId="0" applyFont="1" applyFill="1" applyBorder="1" applyAlignment="1">
      <alignment vertical="center" wrapText="1"/>
    </xf>
    <xf fontId="22" fillId="37" borderId="12" numFmtId="0" xfId="0" applyFont="1" applyFill="1" applyBorder="1" applyAlignment="1">
      <alignment horizontal="center" vertical="center" wrapText="1"/>
    </xf>
    <xf fontId="22" fillId="37" borderId="12" numFmtId="0" xfId="0" applyFont="1" applyFill="1" applyBorder="1" applyAlignment="1">
      <alignment vertical="center" wrapText="1"/>
    </xf>
    <xf fontId="22" fillId="37" borderId="12" numFmtId="0" xfId="0" applyFont="1" applyFill="1" applyBorder="1" applyAlignment="1">
      <alignment horizontal="center" vertical="center"/>
    </xf>
    <xf fontId="23" fillId="38" borderId="13" numFmtId="0" xfId="0" applyFont="1" applyFill="1" applyBorder="1" applyAlignment="1">
      <alignment horizontal="center" vertical="center" wrapText="1"/>
    </xf>
    <xf fontId="23" fillId="38" borderId="14" numFmtId="0" xfId="0" applyFont="1" applyFill="1" applyBorder="1" applyAlignment="1">
      <alignment horizontal="center" vertical="center" wrapText="1"/>
    </xf>
    <xf fontId="23" fillId="38" borderId="15" numFmtId="0" xfId="0" applyFont="1" applyFill="1" applyBorder="1" applyAlignment="1">
      <alignment horizontal="center" vertical="center" wrapText="1"/>
    </xf>
    <xf fontId="24" fillId="38" borderId="13" numFmtId="0" xfId="0" applyFont="1" applyFill="1" applyBorder="1" applyAlignment="1">
      <alignment vertical="center" wrapText="1"/>
    </xf>
    <xf fontId="24" fillId="38" borderId="14" numFmtId="0" xfId="0" applyFont="1" applyFill="1" applyBorder="1" applyAlignment="1">
      <alignment vertical="center" wrapText="1"/>
    </xf>
    <xf fontId="24" fillId="38" borderId="15" numFmtId="0" xfId="0" applyFont="1" applyFill="1" applyBorder="1" applyAlignment="1">
      <alignment vertical="center" wrapText="1"/>
    </xf>
    <xf fontId="22" fillId="38" borderId="12" numFmtId="0" xfId="0" applyFont="1" applyFill="1" applyBorder="1" applyAlignment="1">
      <alignment horizontal="center" vertical="center" wrapText="1"/>
    </xf>
    <xf fontId="23" fillId="39" borderId="15" numFmtId="0" xfId="0" applyFont="1" applyFill="1" applyBorder="1" applyAlignment="1">
      <alignment horizontal="center" vertical="center" wrapText="1"/>
    </xf>
    <xf fontId="22" fillId="38" borderId="12" numFmtId="0" xfId="0" applyFont="1" applyFill="1" applyBorder="1" applyAlignment="1">
      <alignment vertical="center" wrapText="1"/>
    </xf>
    <xf fontId="22" fillId="38" borderId="12" numFmtId="164" xfId="0" applyNumberFormat="1" applyFont="1" applyFill="1" applyBorder="1" applyAlignment="1">
      <alignment horizontal="center" vertical="center" wrapText="1"/>
    </xf>
    <xf fontId="22" fillId="38" borderId="12" numFmtId="0" xfId="0" applyFont="1" applyFill="1" applyBorder="1" applyAlignment="1">
      <alignment horizontal="left" vertical="center" wrapText="1"/>
    </xf>
    <xf fontId="24" fillId="38" borderId="16" numFmtId="0" xfId="0" applyFont="1" applyFill="1" applyBorder="1" applyAlignment="1">
      <alignment vertical="center" wrapText="1"/>
    </xf>
    <xf fontId="24" fillId="38" borderId="17" numFmtId="0" xfId="0" applyFont="1" applyFill="1" applyBorder="1" applyAlignment="1">
      <alignment vertical="center" wrapText="1"/>
    </xf>
    <xf fontId="24" fillId="38" borderId="18" numFmtId="0" xfId="0" applyFont="1" applyFill="1" applyBorder="1" applyAlignment="1">
      <alignment vertical="center" wrapText="1"/>
    </xf>
    <xf fontId="22" fillId="38" borderId="19" numFmtId="0" xfId="0" applyFont="1" applyFill="1" applyBorder="1" applyAlignment="1">
      <alignment horizontal="center" vertical="center" wrapText="1"/>
    </xf>
    <xf fontId="23" fillId="39" borderId="18" numFmtId="0" xfId="0" applyFont="1" applyFill="1" applyBorder="1" applyAlignment="1">
      <alignment horizontal="center" vertical="center" wrapText="1"/>
    </xf>
    <xf fontId="22" fillId="38" borderId="20" numFmtId="0" xfId="0" applyFont="1" applyFill="1" applyBorder="1" applyAlignment="1">
      <alignment vertical="center" wrapText="1"/>
    </xf>
    <xf fontId="22" fillId="38" borderId="21" numFmtId="0" xfId="0" applyFont="1" applyFill="1" applyBorder="1" applyAlignment="1">
      <alignment horizontal="center" vertical="center" wrapText="1"/>
    </xf>
    <xf fontId="29" fillId="38" borderId="19" numFmtId="0" xfId="0" applyFont="1" applyFill="1" applyBorder="1"/>
    <xf fontId="24" fillId="38" borderId="22" numFmtId="0" xfId="0" applyFont="1" applyFill="1" applyBorder="1" applyAlignment="1">
      <alignment vertical="center" wrapText="1"/>
    </xf>
    <xf fontId="24" fillId="38" borderId="23" numFmtId="0" xfId="0" applyFont="1" applyFill="1" applyBorder="1" applyAlignment="1">
      <alignment vertical="center" wrapText="1"/>
    </xf>
    <xf fontId="24" fillId="38" borderId="24" numFmtId="0" xfId="0" applyFont="1" applyFill="1" applyBorder="1" applyAlignment="1">
      <alignment vertical="center" wrapText="1"/>
    </xf>
    <xf fontId="23" fillId="39" borderId="25" numFmtId="0" xfId="0" applyFont="1" applyFill="1" applyBorder="1" applyAlignment="1">
      <alignment horizontal="center" vertical="center" wrapText="1"/>
    </xf>
    <xf fontId="22" fillId="38" borderId="26" numFmtId="0" xfId="0" applyFont="1" applyFill="1" applyBorder="1" applyAlignment="1">
      <alignment horizontal="center" vertical="center" wrapText="1"/>
    </xf>
    <xf fontId="28" fillId="40" borderId="27" numFmtId="0" xfId="0" applyFont="1" applyFill="1" applyBorder="1" applyAlignment="1">
      <alignment horizontal="center" vertical="center"/>
    </xf>
    <xf fontId="28" fillId="40" borderId="28" numFmtId="0" xfId="0" applyFont="1" applyFill="1" applyBorder="1" applyAlignment="1">
      <alignment horizontal="center" vertical="center"/>
    </xf>
    <xf fontId="28" fillId="40" borderId="29" numFmtId="0" xfId="0" applyFont="1" applyFill="1" applyBorder="1" applyAlignment="1">
      <alignment horizontal="center" vertical="center"/>
    </xf>
    <xf fontId="24" fillId="40" borderId="13" numFmtId="0" xfId="0" applyFont="1" applyFill="1" applyBorder="1" applyAlignment="1">
      <alignment vertical="center" wrapText="1"/>
    </xf>
    <xf fontId="24" fillId="40" borderId="14" numFmtId="0" xfId="0" applyFont="1" applyFill="1" applyBorder="1" applyAlignment="1">
      <alignment vertical="center" wrapText="1"/>
    </xf>
    <xf fontId="24" fillId="40" borderId="15" numFmtId="0" xfId="0" applyFont="1" applyFill="1" applyBorder="1" applyAlignment="1">
      <alignment vertical="center" wrapText="1"/>
    </xf>
    <xf fontId="22" fillId="40" borderId="12" numFmtId="0" xfId="0" applyFont="1" applyFill="1" applyBorder="1" applyAlignment="1">
      <alignment horizontal="center" vertical="center" wrapText="1"/>
    </xf>
    <xf fontId="23" fillId="41" borderId="12" numFmtId="0" xfId="0" applyFont="1" applyFill="1" applyBorder="1" applyAlignment="1">
      <alignment horizontal="center" vertical="center" wrapText="1"/>
    </xf>
    <xf fontId="22" fillId="40" borderId="12" numFmtId="0" xfId="0" applyFont="1" applyFill="1" applyBorder="1" applyAlignment="1">
      <alignment vertical="center" wrapText="1"/>
    </xf>
    <xf fontId="30" fillId="40" borderId="12" numFmtId="0" xfId="0" applyFont="1" applyFill="1" applyBorder="1"/>
    <xf fontId="24" fillId="40" borderId="13" numFmtId="0" xfId="0" applyFont="1" applyFill="1" applyBorder="1" applyAlignment="1">
      <alignment horizontal="left" vertical="center" wrapText="1"/>
    </xf>
    <xf fontId="24" fillId="40" borderId="14" numFmtId="0" xfId="0" applyFont="1" applyFill="1" applyBorder="1" applyAlignment="1">
      <alignment horizontal="left" vertical="center" wrapText="1"/>
    </xf>
    <xf fontId="24" fillId="40" borderId="15" numFmtId="0" xfId="0" applyFont="1" applyFill="1" applyBorder="1" applyAlignment="1">
      <alignment horizontal="left" vertical="center" wrapText="1"/>
    </xf>
    <xf fontId="23" fillId="42" borderId="13" numFmtId="0" xfId="0" applyFont="1" applyFill="1" applyBorder="1" applyAlignment="1">
      <alignment horizontal="center" vertical="center"/>
    </xf>
    <xf fontId="23" fillId="42" borderId="14" numFmtId="0" xfId="0" applyFont="1" applyFill="1" applyBorder="1" applyAlignment="1">
      <alignment horizontal="center" vertical="center"/>
    </xf>
    <xf fontId="23" fillId="42" borderId="15" numFmtId="0" xfId="0" applyFont="1" applyFill="1" applyBorder="1" applyAlignment="1">
      <alignment horizontal="center" vertical="center"/>
    </xf>
    <xf fontId="24" fillId="42" borderId="13" numFmtId="0" xfId="0" applyFont="1" applyFill="1" applyBorder="1" applyAlignment="1">
      <alignment vertical="center" wrapText="1"/>
    </xf>
    <xf fontId="24" fillId="42" borderId="14" numFmtId="0" xfId="0" applyFont="1" applyFill="1" applyBorder="1" applyAlignment="1">
      <alignment vertical="center" wrapText="1"/>
    </xf>
    <xf fontId="24" fillId="42" borderId="15" numFmtId="0" xfId="0" applyFont="1" applyFill="1" applyBorder="1" applyAlignment="1">
      <alignment vertical="center" wrapText="1"/>
    </xf>
    <xf fontId="22" fillId="42" borderId="12" numFmtId="0" xfId="0" applyFont="1" applyFill="1" applyBorder="1" applyAlignment="1">
      <alignment horizontal="center" vertical="center" wrapText="1"/>
    </xf>
    <xf fontId="22" fillId="42" borderId="12" numFmtId="0" xfId="0" applyFont="1" applyFill="1" applyBorder="1" applyAlignment="1">
      <alignment vertical="center" wrapText="1"/>
    </xf>
    <xf fontId="30" fillId="42" borderId="12" numFmtId="0" xfId="0" applyFont="1" applyFill="1" applyBorder="1"/>
    <xf fontId="23" fillId="43" borderId="13" numFmtId="0" xfId="0" applyFont="1" applyFill="1" applyBorder="1" applyAlignment="1">
      <alignment horizontal="center" vertical="center"/>
    </xf>
    <xf fontId="23" fillId="43" borderId="14" numFmtId="0" xfId="0" applyFont="1" applyFill="1" applyBorder="1" applyAlignment="1">
      <alignment horizontal="center" vertical="center"/>
    </xf>
    <xf fontId="23" fillId="43" borderId="15" numFmtId="0" xfId="0" applyFont="1" applyFill="1" applyBorder="1" applyAlignment="1">
      <alignment horizontal="center" vertical="center"/>
    </xf>
    <xf fontId="24" fillId="43" borderId="13" numFmtId="0" xfId="0" applyFont="1" applyFill="1" applyBorder="1" applyAlignment="1">
      <alignment horizontal="left" vertical="center" wrapText="1"/>
    </xf>
    <xf fontId="24" fillId="43" borderId="14" numFmtId="0" xfId="0" applyFont="1" applyFill="1" applyBorder="1" applyAlignment="1">
      <alignment horizontal="left" vertical="center" wrapText="1"/>
    </xf>
    <xf fontId="24" fillId="43" borderId="15" numFmtId="0" xfId="0" applyFont="1" applyFill="1" applyBorder="1" applyAlignment="1">
      <alignment horizontal="left" vertical="center" wrapText="1"/>
    </xf>
    <xf fontId="22" fillId="43" borderId="12" numFmtId="0" xfId="0" applyFont="1" applyFill="1" applyBorder="1" applyAlignment="1">
      <alignment horizontal="center" vertical="center" wrapText="1"/>
    </xf>
    <xf fontId="23" fillId="44" borderId="12" numFmtId="0" xfId="0" applyFont="1" applyFill="1" applyBorder="1" applyAlignment="1">
      <alignment horizontal="center" vertical="center" wrapText="1"/>
    </xf>
    <xf fontId="22" fillId="45" borderId="12" numFmtId="0" xfId="0" applyFont="1" applyFill="1" applyBorder="1" applyAlignment="1">
      <alignment vertical="center" wrapText="1"/>
    </xf>
    <xf fontId="22" fillId="45" borderId="12" numFmtId="0" xfId="0" applyFont="1" applyFill="1" applyBorder="1" applyAlignment="1">
      <alignment horizontal="center" vertical="center" wrapText="1"/>
    </xf>
    <xf fontId="30" fillId="45" borderId="12" numFmtId="0" xfId="0" applyFont="1" applyFill="1" applyBorder="1"/>
    <xf fontId="23" fillId="46" borderId="13" numFmtId="0" xfId="0" applyFont="1" applyFill="1" applyBorder="1" applyAlignment="1">
      <alignment horizontal="center" vertical="center"/>
    </xf>
    <xf fontId="23" fillId="46" borderId="14" numFmtId="0" xfId="0" applyFont="1" applyFill="1" applyBorder="1" applyAlignment="1">
      <alignment horizontal="center" vertical="center"/>
    </xf>
    <xf fontId="23" fillId="46" borderId="15" numFmtId="0" xfId="0" applyFont="1" applyFill="1" applyBorder="1" applyAlignment="1">
      <alignment horizontal="center" vertical="center"/>
    </xf>
    <xf fontId="24" fillId="47" borderId="13" numFmtId="0" xfId="0" applyFont="1" applyFill="1" applyBorder="1" applyAlignment="1">
      <alignment vertical="center" wrapText="1"/>
    </xf>
    <xf fontId="24" fillId="47" borderId="14" numFmtId="0" xfId="0" applyFont="1" applyFill="1" applyBorder="1" applyAlignment="1">
      <alignment vertical="center" wrapText="1"/>
    </xf>
    <xf fontId="24" fillId="47" borderId="15" numFmtId="0" xfId="0" applyFont="1" applyFill="1" applyBorder="1" applyAlignment="1">
      <alignment vertical="center" wrapText="1"/>
    </xf>
    <xf fontId="22" fillId="47" borderId="12" numFmtId="49" xfId="0" applyNumberFormat="1" applyFont="1" applyFill="1" applyBorder="1" applyAlignment="1">
      <alignment horizontal="center" vertical="center" wrapText="1"/>
    </xf>
    <xf fontId="23" fillId="48" borderId="12" numFmtId="0" xfId="0" applyFont="1" applyFill="1" applyBorder="1" applyAlignment="1">
      <alignment horizontal="center" vertical="center" wrapText="1"/>
    </xf>
    <xf fontId="22" fillId="47" borderId="12" numFmtId="0" xfId="0" applyFont="1" applyFill="1" applyBorder="1" applyAlignment="1">
      <alignment horizontal="left" vertical="center" wrapText="1"/>
    </xf>
    <xf fontId="22" fillId="47" borderId="12" numFmtId="0" xfId="0" applyFont="1" applyFill="1" applyBorder="1" applyAlignment="1">
      <alignment horizontal="center" vertical="center" wrapText="1"/>
    </xf>
    <xf fontId="31" fillId="47" borderId="12" numFmtId="0" xfId="0" applyFont="1" applyFill="1" applyBorder="1" applyAlignment="1">
      <alignment horizontal="center" vertical="center" wrapText="1"/>
    </xf>
    <xf fontId="24" fillId="47" borderId="13" numFmtId="49" xfId="0" applyNumberFormat="1" applyFont="1" applyFill="1" applyBorder="1" applyAlignment="1">
      <alignment horizontal="left" vertical="center" wrapText="1"/>
    </xf>
    <xf fontId="24" fillId="47" borderId="14" numFmtId="49" xfId="0" applyNumberFormat="1" applyFont="1" applyFill="1" applyBorder="1" applyAlignment="1">
      <alignment horizontal="left" vertical="center" wrapText="1"/>
    </xf>
    <xf fontId="24" fillId="47" borderId="15" numFmtId="49" xfId="0" applyNumberFormat="1" applyFont="1" applyFill="1" applyBorder="1" applyAlignment="1">
      <alignment horizontal="left" vertical="center" wrapText="1"/>
    </xf>
    <xf fontId="22" fillId="47" borderId="12" numFmtId="0" xfId="0" applyFont="1" applyFill="1" applyBorder="1" applyAlignment="1">
      <alignment vertical="center" wrapText="1"/>
    </xf>
    <xf fontId="22" fillId="46" borderId="12" numFmtId="0" xfId="0" applyFont="1" applyFill="1" applyBorder="1" applyAlignment="1">
      <alignment horizontal="center" vertical="center" wrapText="1"/>
    </xf>
    <xf fontId="23" fillId="49" borderId="13" numFmtId="0" xfId="0" applyFont="1" applyFill="1" applyBorder="1" applyAlignment="1">
      <alignment horizontal="center" vertical="center"/>
    </xf>
    <xf fontId="23" fillId="49" borderId="14" numFmtId="0" xfId="0" applyFont="1" applyFill="1" applyBorder="1" applyAlignment="1">
      <alignment horizontal="center" vertical="center"/>
    </xf>
    <xf fontId="23" fillId="49" borderId="15" numFmtId="0" xfId="0" applyFont="1" applyFill="1" applyBorder="1" applyAlignment="1">
      <alignment horizontal="center" vertical="center"/>
    </xf>
    <xf fontId="24" fillId="50" borderId="13" numFmtId="0" xfId="0" applyFont="1" applyFill="1" applyBorder="1" applyAlignment="1">
      <alignment vertical="center" wrapText="1"/>
    </xf>
    <xf fontId="24" fillId="50" borderId="14" numFmtId="0" xfId="0" applyFont="1" applyFill="1" applyBorder="1" applyAlignment="1">
      <alignment vertical="center" wrapText="1"/>
    </xf>
    <xf fontId="24" fillId="50" borderId="15" numFmtId="0" xfId="0" applyFont="1" applyFill="1" applyBorder="1" applyAlignment="1">
      <alignment vertical="center" wrapText="1"/>
    </xf>
    <xf fontId="22" fillId="50" borderId="12" numFmtId="0" xfId="0" applyFont="1" applyFill="1" applyBorder="1" applyAlignment="1">
      <alignment horizontal="center" vertical="center" wrapText="1"/>
    </xf>
    <xf fontId="22" fillId="50" borderId="12" numFmtId="0" xfId="0" applyFont="1" applyFill="1" applyBorder="1" applyAlignment="1">
      <alignment vertical="center" wrapText="1"/>
    </xf>
    <xf fontId="22" fillId="50" borderId="12" numFmtId="165" xfId="0" applyNumberFormat="1" applyFont="1" applyFill="1" applyBorder="1" applyAlignment="1">
      <alignment horizontal="center" vertical="center" wrapText="1"/>
    </xf>
    <xf fontId="24" fillId="50" borderId="13" numFmtId="0" xfId="0" applyFont="1" applyFill="1" applyBorder="1" applyAlignment="1">
      <alignment horizontal="left" vertical="center" wrapText="1"/>
    </xf>
    <xf fontId="24" fillId="50" borderId="14" numFmtId="0" xfId="0" applyFont="1" applyFill="1" applyBorder="1" applyAlignment="1">
      <alignment horizontal="left" vertical="center" wrapText="1"/>
    </xf>
    <xf fontId="24" fillId="50" borderId="15" numFmtId="0" xfId="0" applyFont="1" applyFill="1" applyBorder="1" applyAlignment="1">
      <alignment horizontal="left" vertical="center" wrapText="1"/>
    </xf>
    <xf fontId="22" fillId="50" borderId="12" numFmtId="0" xfId="0" applyFont="1" applyFill="1" applyBorder="1" applyAlignment="1">
      <alignment horizontal="left" vertical="center" wrapText="1"/>
    </xf>
    <xf fontId="23" fillId="51" borderId="13" numFmtId="0" xfId="0" applyFont="1" applyFill="1" applyBorder="1" applyAlignment="1">
      <alignment horizontal="center" vertical="center"/>
    </xf>
    <xf fontId="23" fillId="51" borderId="14" numFmtId="0" xfId="0" applyFont="1" applyFill="1" applyBorder="1" applyAlignment="1">
      <alignment horizontal="center" vertical="center"/>
    </xf>
    <xf fontId="23" fillId="51" borderId="15" numFmtId="0" xfId="0" applyFont="1" applyFill="1" applyBorder="1" applyAlignment="1">
      <alignment horizontal="center" vertical="center"/>
    </xf>
    <xf fontId="24" fillId="51" borderId="13" numFmtId="0" xfId="0" applyFont="1" applyFill="1" applyBorder="1" applyAlignment="1">
      <alignment vertical="center" wrapText="1"/>
    </xf>
    <xf fontId="24" fillId="51" borderId="14" numFmtId="0" xfId="0" applyFont="1" applyFill="1" applyBorder="1" applyAlignment="1">
      <alignment vertical="center" wrapText="1"/>
    </xf>
    <xf fontId="24" fillId="51" borderId="15" numFmtId="0" xfId="0" applyFont="1" applyFill="1" applyBorder="1" applyAlignment="1">
      <alignment vertical="center" wrapText="1"/>
    </xf>
    <xf fontId="22" fillId="51" borderId="12" numFmtId="0" xfId="0" applyFont="1" applyFill="1" applyBorder="1" applyAlignment="1">
      <alignment horizontal="center" vertical="center" wrapText="1"/>
    </xf>
    <xf fontId="23" fillId="52" borderId="12" numFmtId="0" xfId="0" applyFont="1" applyFill="1" applyBorder="1" applyAlignment="1">
      <alignment horizontal="center" vertical="center" wrapText="1"/>
    </xf>
    <xf fontId="22" fillId="51" borderId="12" numFmtId="0" xfId="0" applyFont="1" applyFill="1" applyBorder="1" applyAlignment="1">
      <alignment vertical="center" wrapText="1"/>
    </xf>
    <xf fontId="32" fillId="51" borderId="12" numFmtId="0" xfId="0" applyFont="1" applyFill="1" applyBorder="1" applyAlignment="1">
      <alignment horizontal="center" vertical="center" wrapText="1"/>
    </xf>
    <xf fontId="24" fillId="51" borderId="13" numFmtId="0" xfId="0" applyFont="1" applyFill="1" applyBorder="1" applyAlignment="1">
      <alignment horizontal="left" vertical="center" wrapText="1"/>
    </xf>
    <xf fontId="24" fillId="51" borderId="14" numFmtId="0" xfId="0" applyFont="1" applyFill="1" applyBorder="1" applyAlignment="1">
      <alignment horizontal="left" vertical="center" wrapText="1"/>
    </xf>
    <xf fontId="24" fillId="51" borderId="15" numFmtId="0" xfId="0" applyFont="1" applyFill="1" applyBorder="1" applyAlignment="1">
      <alignment horizontal="left" vertical="center" wrapText="1"/>
    </xf>
    <xf fontId="22" fillId="51" borderId="12" numFmtId="0" xfId="0" applyFont="1" applyFill="1" applyBorder="1" applyAlignment="1">
      <alignment horizontal="left" vertical="center" wrapText="1"/>
    </xf>
    <xf fontId="22" fillId="51" borderId="12" numFmtId="166" xfId="0" applyNumberFormat="1" applyFont="1" applyFill="1" applyBorder="1" applyAlignment="1">
      <alignment horizontal="center" vertical="center" wrapText="1"/>
    </xf>
    <xf fontId="23" fillId="53" borderId="13" numFmtId="0" xfId="0" applyFont="1" applyFill="1" applyBorder="1" applyAlignment="1">
      <alignment horizontal="center" vertical="center"/>
    </xf>
    <xf fontId="23" fillId="53" borderId="14" numFmtId="0" xfId="0" applyFont="1" applyFill="1" applyBorder="1" applyAlignment="1">
      <alignment horizontal="center" vertical="center"/>
    </xf>
    <xf fontId="23" fillId="53" borderId="15" numFmtId="0" xfId="0" applyFont="1" applyFill="1" applyBorder="1" applyAlignment="1">
      <alignment horizontal="center" vertical="center"/>
    </xf>
    <xf fontId="24" fillId="53" borderId="13" numFmtId="0" xfId="0" applyFont="1" applyFill="1" applyBorder="1" applyAlignment="1">
      <alignment horizontal="left" vertical="center" wrapText="1"/>
    </xf>
    <xf fontId="24" fillId="53" borderId="14" numFmtId="0" xfId="0" applyFont="1" applyFill="1" applyBorder="1" applyAlignment="1">
      <alignment horizontal="left" vertical="center" wrapText="1"/>
    </xf>
    <xf fontId="24" fillId="53" borderId="15" numFmtId="0" xfId="0" applyFont="1" applyFill="1" applyBorder="1" applyAlignment="1">
      <alignment horizontal="left" vertical="center" wrapText="1"/>
    </xf>
    <xf fontId="22" fillId="53" borderId="12" numFmtId="0" xfId="0" applyFont="1" applyFill="1" applyBorder="1" applyAlignment="1">
      <alignment horizontal="center" vertical="center" wrapText="1"/>
    </xf>
    <xf fontId="22" fillId="54" borderId="12" numFmtId="0" xfId="0" applyFont="1" applyFill="1" applyBorder="1" applyAlignment="1">
      <alignment horizontal="left" vertical="center" wrapText="1"/>
    </xf>
    <xf fontId="22" fillId="54" borderId="12" numFmtId="0" xfId="0" applyFont="1" applyFill="1" applyBorder="1" applyAlignment="1">
      <alignment horizontal="center" vertical="center" wrapText="1"/>
    </xf>
    <xf fontId="22" fillId="54" borderId="12" numFmtId="0" xfId="0" applyFont="1" applyFill="1" applyBorder="1" applyAlignment="1">
      <alignment horizontal="center" vertical="top" wrapText="1"/>
    </xf>
    <xf fontId="21" fillId="53" borderId="12" numFmtId="49" xfId="0" applyNumberFormat="1" applyFont="1" applyFill="1" applyBorder="1" applyAlignment="1">
      <alignment horizontal="center" vertical="center"/>
    </xf>
    <xf fontId="28" fillId="48" borderId="12" numFmtId="0" xfId="0" applyFont="1" applyFill="1" applyBorder="1" applyAlignment="1">
      <alignment horizontal="center" vertical="center"/>
    </xf>
    <xf fontId="21" fillId="54" borderId="12" numFmtId="0" xfId="0" applyFont="1" applyFill="1" applyBorder="1" applyAlignment="1">
      <alignment horizontal="left" vertical="center" wrapText="1"/>
    </xf>
    <xf fontId="21" fillId="54" borderId="12" numFmtId="0" xfId="0" applyFont="1" applyFill="1" applyBorder="1" applyAlignment="1">
      <alignment horizontal="center" vertical="center" wrapText="1"/>
    </xf>
    <xf fontId="21" fillId="54" borderId="12" numFmtId="0" xfId="0" applyFont="1" applyFill="1" applyBorder="1" applyAlignment="1">
      <alignment vertical="center"/>
    </xf>
    <xf fontId="21" fillId="54" borderId="12" numFmtId="0" xfId="0" applyFont="1" applyFill="1" applyBorder="1" applyAlignment="1">
      <alignment horizontal="center" vertical="center"/>
    </xf>
    <xf fontId="22" fillId="54" borderId="12" numFmtId="0" xfId="0" applyFont="1" applyFill="1" applyBorder="1" applyAlignment="1">
      <alignment horizontal="center" vertical="center"/>
    </xf>
    <xf fontId="33" fillId="54" borderId="12" numFmtId="0" xfId="0" applyFont="1" applyFill="1" applyBorder="1"/>
    <xf fontId="23" fillId="55" borderId="13" numFmtId="0" xfId="0" applyFont="1" applyFill="1" applyBorder="1" applyAlignment="1">
      <alignment horizontal="center" vertical="center"/>
    </xf>
    <xf fontId="23" fillId="55" borderId="14" numFmtId="0" xfId="0" applyFont="1" applyFill="1" applyBorder="1" applyAlignment="1">
      <alignment horizontal="center" vertical="center"/>
    </xf>
    <xf fontId="23" fillId="55" borderId="15" numFmtId="0" xfId="0" applyFont="1" applyFill="1" applyBorder="1" applyAlignment="1">
      <alignment horizontal="center" vertical="center"/>
    </xf>
    <xf fontId="24" fillId="55" borderId="13" numFmtId="0" xfId="0" applyFont="1" applyFill="1" applyBorder="1" applyAlignment="1">
      <alignment vertical="center" wrapText="1"/>
    </xf>
    <xf fontId="24" fillId="55" borderId="14" numFmtId="0" xfId="0" applyFont="1" applyFill="1" applyBorder="1" applyAlignment="1">
      <alignment vertical="center" wrapText="1"/>
    </xf>
    <xf fontId="24" fillId="55" borderId="15" numFmtId="0" xfId="0" applyFont="1" applyFill="1" applyBorder="1" applyAlignment="1">
      <alignment vertical="center" wrapText="1"/>
    </xf>
    <xf fontId="22" fillId="55" borderId="12" numFmtId="0" xfId="0" applyFont="1" applyFill="1" applyBorder="1" applyAlignment="1">
      <alignment horizontal="center" vertical="center" wrapText="1"/>
    </xf>
    <xf fontId="22" fillId="55" borderId="12" numFmtId="0" xfId="0" applyFont="1" applyFill="1" applyBorder="1" applyAlignment="1">
      <alignment horizontal="left" vertical="center" wrapText="1"/>
    </xf>
    <xf fontId="32" fillId="55" borderId="12" numFmtId="0" xfId="0" applyFont="1" applyFill="1" applyBorder="1" applyAlignment="1">
      <alignment horizontal="center" vertical="center" wrapText="1"/>
    </xf>
    <xf fontId="22" fillId="55" borderId="12" numFmtId="166" xfId="0" applyNumberFormat="1" applyFont="1" applyFill="1" applyBorder="1" applyAlignment="1">
      <alignment horizontal="center" vertical="center" wrapText="1"/>
    </xf>
    <xf fontId="22" fillId="55" borderId="12" numFmtId="164" xfId="0" applyNumberFormat="1" applyFont="1" applyFill="1" applyBorder="1" applyAlignment="1">
      <alignment horizontal="center" vertical="center" wrapText="1"/>
    </xf>
    <xf fontId="34" fillId="0" borderId="0" numFmtId="0" xfId="0" applyFont="1"/>
    <xf fontId="35" fillId="0" borderId="0" numFmtId="0" xfId="0" applyFont="1" applyAlignment="1">
      <alignment horizontal="center"/>
    </xf>
    <xf fontId="35" fillId="0" borderId="28" numFmtId="0" xfId="0" applyFont="1" applyBorder="1" applyAlignment="1">
      <alignment horizontal="center" vertical="center"/>
    </xf>
    <xf fontId="23" fillId="0" borderId="30" numFmtId="0" xfId="0" applyFont="1" applyBorder="1" applyAlignment="1">
      <alignment horizontal="center" vertical="center" wrapText="1"/>
    </xf>
    <xf fontId="23" fillId="0" borderId="13" numFmtId="0" xfId="0" applyFont="1" applyBorder="1" applyAlignment="1">
      <alignment horizontal="center" vertical="center" wrapText="1"/>
    </xf>
    <xf fontId="23" fillId="0" borderId="14" numFmtId="0" xfId="0" applyFont="1" applyBorder="1" applyAlignment="1">
      <alignment horizontal="center" vertical="center" wrapText="1"/>
    </xf>
    <xf fontId="23" fillId="0" borderId="15" numFmtId="0" xfId="0" applyFont="1" applyBorder="1" applyAlignment="1">
      <alignment horizontal="center" vertical="center" wrapText="1"/>
    </xf>
    <xf fontId="23" fillId="0" borderId="31" numFmtId="0" xfId="0" applyFont="1" applyBorder="1" applyAlignment="1">
      <alignment horizontal="center" vertical="center" wrapText="1"/>
    </xf>
    <xf fontId="22" fillId="0" borderId="29" numFmtId="0" xfId="0" applyFont="1" applyBorder="1" applyAlignment="1">
      <alignment horizontal="center" vertical="center" wrapText="1"/>
    </xf>
    <xf fontId="23" fillId="0" borderId="29" numFmtId="0" xfId="0" applyFont="1" applyBorder="1" applyAlignment="1">
      <alignment horizontal="center" vertical="center" wrapText="1"/>
    </xf>
    <xf fontId="23" fillId="0" borderId="32" numFmtId="0" xfId="0" applyFont="1" applyBorder="1" applyAlignment="1">
      <alignment horizontal="center" vertical="center" wrapText="1"/>
    </xf>
    <xf fontId="23" fillId="0" borderId="33" numFmtId="0" xfId="0" applyFont="1" applyBorder="1" applyAlignment="1">
      <alignment horizontal="center" vertical="center" wrapText="1"/>
    </xf>
    <xf fontId="23" fillId="37" borderId="19" numFmtId="0" xfId="0" applyFont="1" applyFill="1" applyBorder="1" applyAlignment="1">
      <alignment horizontal="center" vertical="justify"/>
    </xf>
    <xf fontId="22" fillId="37" borderId="19" numFmtId="0" xfId="0" applyFont="1" applyFill="1" applyBorder="1" applyAlignment="1">
      <alignment horizontal="center" vertical="center" wrapText="1"/>
    </xf>
    <xf fontId="23" fillId="37" borderId="19" numFmtId="0" xfId="0" applyFont="1" applyFill="1" applyBorder="1" applyAlignment="1">
      <alignment shrinkToFit="1" vertical="center" wrapText="1"/>
    </xf>
    <xf fontId="22" fillId="37" borderId="19" numFmtId="49" xfId="0" applyNumberFormat="1" applyFont="1" applyFill="1" applyBorder="1" applyAlignment="1">
      <alignment horizontal="center" vertical="center" wrapText="1"/>
    </xf>
    <xf fontId="22" fillId="37" borderId="19" numFmtId="0" xfId="0" applyFont="1" applyFill="1" applyBorder="1" applyAlignment="1">
      <alignment horizontal="left" indent="1" vertical="center" wrapText="1"/>
    </xf>
    <xf fontId="36" fillId="37" borderId="19" numFmtId="0" xfId="0" applyFont="1" applyFill="1" applyBorder="1" applyAlignment="1">
      <alignment horizontal="center" vertical="center" wrapText="1"/>
    </xf>
    <xf fontId="37" fillId="37" borderId="19" numFmtId="0" xfId="0" applyFont="1" applyFill="1" applyBorder="1" applyAlignment="1">
      <alignment horizontal="center" vertical="center" wrapText="1"/>
    </xf>
    <xf fontId="23" fillId="37" borderId="19" numFmtId="0" xfId="0" applyFont="1" applyFill="1" applyBorder="1" applyAlignment="1">
      <alignment vertical="center" wrapText="1"/>
    </xf>
    <xf fontId="36" fillId="37" borderId="19" numFmtId="0" xfId="0" applyFont="1" applyFill="1" applyBorder="1" applyAlignment="1">
      <alignment horizontal="justify" vertical="center"/>
    </xf>
    <xf fontId="23" fillId="38" borderId="22" numFmtId="49" xfId="0" applyNumberFormat="1" applyFont="1" applyFill="1" applyBorder="1" applyAlignment="1">
      <alignment horizontal="center" vertical="center" wrapText="1"/>
    </xf>
    <xf fontId="23" fillId="38" borderId="23" numFmtId="49" xfId="0" applyNumberFormat="1" applyFont="1" applyFill="1" applyBorder="1" applyAlignment="1">
      <alignment horizontal="center" vertical="center" wrapText="1"/>
    </xf>
    <xf fontId="23" fillId="38" borderId="24" numFmtId="49" xfId="0" applyNumberFormat="1" applyFont="1" applyFill="1" applyBorder="1" applyAlignment="1">
      <alignment horizontal="center" vertical="center" wrapText="1"/>
    </xf>
    <xf fontId="23" fillId="38" borderId="19" numFmtId="0" xfId="0" applyFont="1" applyFill="1" applyBorder="1" applyAlignment="1">
      <alignment horizontal="center" vertical="center" wrapText="1"/>
    </xf>
    <xf fontId="23" fillId="38" borderId="22" numFmtId="0" xfId="0" applyFont="1" applyFill="1" applyBorder="1" applyAlignment="1">
      <alignment indent="1" vertical="center" wrapText="1"/>
    </xf>
    <xf fontId="23" fillId="38" borderId="23" numFmtId="0" xfId="0" applyFont="1" applyFill="1" applyBorder="1" applyAlignment="1">
      <alignment indent="1" vertical="center" wrapText="1"/>
    </xf>
    <xf fontId="23" fillId="38" borderId="24" numFmtId="0" xfId="0" applyFont="1" applyFill="1" applyBorder="1" applyAlignment="1">
      <alignment indent="1" vertical="center" wrapText="1"/>
    </xf>
    <xf fontId="22" fillId="38" borderId="34" numFmtId="2" xfId="0" applyNumberFormat="1" applyFont="1" applyFill="1" applyBorder="1" applyAlignment="1">
      <alignment horizontal="center" vertical="center" wrapText="1"/>
    </xf>
    <xf fontId="22" fillId="38" borderId="19" numFmtId="2" xfId="0" applyNumberFormat="1" applyFont="1" applyFill="1" applyBorder="1" applyAlignment="1">
      <alignment horizontal="center" vertical="center" wrapText="1"/>
    </xf>
    <xf fontId="22" fillId="38" borderId="19" numFmtId="0" xfId="0" applyFont="1" applyFill="1" applyBorder="1" applyAlignment="1">
      <alignment horizontal="left" indent="1" vertical="center" wrapText="1"/>
    </xf>
    <xf fontId="37" fillId="38" borderId="19" numFmtId="0" xfId="0" applyFont="1" applyFill="1" applyBorder="1" applyAlignment="1">
      <alignment horizontal="center" vertical="center" wrapText="1"/>
    </xf>
    <xf fontId="22" fillId="38" borderId="34" numFmtId="0" xfId="0" applyFont="1" applyFill="1" applyBorder="1" applyAlignment="1">
      <alignment vertical="center" wrapText="1"/>
    </xf>
    <xf fontId="22" fillId="38" borderId="19" numFmtId="0" xfId="0" applyFont="1" applyFill="1" applyBorder="1" applyAlignment="1">
      <alignment vertical="center" wrapText="1"/>
    </xf>
    <xf fontId="22" fillId="38" borderId="34" numFmtId="0" xfId="0" applyFont="1" applyFill="1" applyBorder="1" applyAlignment="1">
      <alignment horizontal="center" vertical="center" wrapText="1"/>
    </xf>
    <xf fontId="23" fillId="56" borderId="35" numFmtId="0" xfId="0" applyFont="1" applyFill="1" applyBorder="1" applyAlignment="1">
      <alignment horizontal="center" vertical="justify"/>
    </xf>
    <xf fontId="23" fillId="56" borderId="36" numFmtId="0" xfId="0" applyFont="1" applyFill="1" applyBorder="1" applyAlignment="1">
      <alignment horizontal="center" vertical="justify"/>
    </xf>
    <xf fontId="23" fillId="56" borderId="25" numFmtId="0" xfId="0" applyFont="1" applyFill="1" applyBorder="1" applyAlignment="1">
      <alignment horizontal="center" vertical="justify"/>
    </xf>
    <xf fontId="22" fillId="56" borderId="12" numFmtId="0" xfId="0" applyFont="1" applyFill="1" applyBorder="1" applyAlignment="1">
      <alignment horizontal="center" vertical="center" wrapText="1"/>
    </xf>
    <xf fontId="23" fillId="56" borderId="13" numFmtId="0" xfId="0" applyFont="1" applyFill="1" applyBorder="1" applyAlignment="1">
      <alignment vertical="center" wrapText="1"/>
    </xf>
    <xf fontId="23" fillId="56" borderId="14" numFmtId="0" xfId="0" applyFont="1" applyFill="1" applyBorder="1" applyAlignment="1">
      <alignment vertical="center" wrapText="1"/>
    </xf>
    <xf fontId="23" fillId="56" borderId="15" numFmtId="0" xfId="0" applyFont="1" applyFill="1" applyBorder="1" applyAlignment="1">
      <alignment vertical="center" wrapText="1"/>
    </xf>
    <xf fontId="22" fillId="56" borderId="30" numFmtId="0" xfId="0" applyFont="1" applyFill="1" applyBorder="1" applyAlignment="1">
      <alignment horizontal="center" vertical="center" wrapText="1"/>
    </xf>
    <xf fontId="22" fillId="56" borderId="32" numFmtId="0" xfId="0" applyFont="1" applyFill="1" applyBorder="1" applyAlignment="1">
      <alignment horizontal="center" vertical="center" wrapText="1"/>
    </xf>
    <xf fontId="22" fillId="56" borderId="15" numFmtId="0" xfId="0" applyFont="1" applyFill="1" applyBorder="1" applyAlignment="1">
      <alignment horizontal="left" indent="1" vertical="center" wrapText="1"/>
    </xf>
    <xf fontId="37" fillId="56" borderId="12" numFmtId="0" xfId="0" applyFont="1" applyFill="1" applyBorder="1" applyAlignment="1">
      <alignment horizontal="center" vertical="center" wrapText="1"/>
    </xf>
    <xf fontId="22" fillId="56" borderId="31" numFmtId="0" xfId="0" applyFont="1" applyFill="1" applyBorder="1" applyAlignment="1">
      <alignment horizontal="center" vertical="center" wrapText="1"/>
    </xf>
    <xf fontId="22" fillId="56" borderId="13" numFmtId="0" xfId="0" applyFont="1" applyFill="1" applyBorder="1" applyAlignment="1">
      <alignment horizontal="center" vertical="center" wrapText="1"/>
    </xf>
    <xf fontId="22" fillId="56" borderId="14" numFmtId="0" xfId="0" applyFont="1" applyFill="1" applyBorder="1" applyAlignment="1">
      <alignment horizontal="center" vertical="center" wrapText="1"/>
    </xf>
    <xf fontId="22" fillId="56" borderId="15" numFmtId="0" xfId="0" applyFont="1" applyFill="1" applyBorder="1" applyAlignment="1">
      <alignment horizontal="center" vertical="center" wrapText="1"/>
    </xf>
    <xf fontId="23" fillId="56" borderId="13" numFmtId="0" xfId="0" applyFont="1" applyFill="1" applyBorder="1" applyAlignment="1">
      <alignment horizontal="left" vertical="center" wrapText="1"/>
    </xf>
    <xf fontId="23" fillId="56" borderId="14" numFmtId="0" xfId="0" applyFont="1" applyFill="1" applyBorder="1" applyAlignment="1">
      <alignment horizontal="left" vertical="center" wrapText="1"/>
    </xf>
    <xf fontId="23" fillId="56" borderId="15" numFmtId="0" xfId="0" applyFont="1" applyFill="1" applyBorder="1" applyAlignment="1">
      <alignment horizontal="left" vertical="center" wrapText="1"/>
    </xf>
    <xf fontId="23" fillId="57" borderId="13" numFmtId="0" xfId="0" applyFont="1" applyFill="1" applyBorder="1" applyAlignment="1">
      <alignment horizontal="center"/>
    </xf>
    <xf fontId="23" fillId="57" borderId="14" numFmtId="0" xfId="0" applyFont="1" applyFill="1" applyBorder="1" applyAlignment="1">
      <alignment horizontal="center"/>
    </xf>
    <xf fontId="23" fillId="57" borderId="15" numFmtId="0" xfId="0" applyFont="1" applyFill="1" applyBorder="1" applyAlignment="1">
      <alignment horizontal="center"/>
    </xf>
    <xf fontId="22" fillId="57" borderId="12" numFmtId="0" xfId="0" applyFont="1" applyFill="1" applyBorder="1" applyAlignment="1">
      <alignment horizontal="center" vertical="center" wrapText="1"/>
    </xf>
    <xf fontId="23" fillId="57" borderId="13" numFmtId="0" xfId="0" applyFont="1" applyFill="1" applyBorder="1" applyAlignment="1">
      <alignment vertical="center" wrapText="1"/>
    </xf>
    <xf fontId="23" fillId="57" borderId="14" numFmtId="0" xfId="0" applyFont="1" applyFill="1" applyBorder="1" applyAlignment="1">
      <alignment vertical="center" wrapText="1"/>
    </xf>
    <xf fontId="23" fillId="57" borderId="15" numFmtId="0" xfId="0" applyFont="1" applyFill="1" applyBorder="1" applyAlignment="1">
      <alignment vertical="center" wrapText="1"/>
    </xf>
    <xf fontId="22" fillId="57" borderId="30" numFmtId="0" xfId="0" applyFont="1" applyFill="1" applyBorder="1" applyAlignment="1">
      <alignment horizontal="center" vertical="center" wrapText="1"/>
    </xf>
    <xf fontId="22" fillId="57" borderId="32" numFmtId="0" xfId="0" applyFont="1" applyFill="1" applyBorder="1" applyAlignment="1">
      <alignment horizontal="center" vertical="center" wrapText="1"/>
    </xf>
    <xf fontId="22" fillId="57" borderId="15" numFmtId="0" xfId="0" applyFont="1" applyFill="1" applyBorder="1" applyAlignment="1">
      <alignment horizontal="left" indent="1" vertical="center" wrapText="1"/>
    </xf>
    <xf fontId="37" fillId="57" borderId="12" numFmtId="0" xfId="0" applyFont="1" applyFill="1" applyBorder="1" applyAlignment="1">
      <alignment horizontal="center" vertical="center" wrapText="1"/>
    </xf>
    <xf fontId="22" fillId="57" borderId="31" numFmtId="0" xfId="0" applyFont="1" applyFill="1" applyBorder="1" applyAlignment="1">
      <alignment horizontal="center" vertical="center" wrapText="1"/>
    </xf>
    <xf fontId="22" fillId="57" borderId="13" numFmtId="0" xfId="0" applyFont="1" applyFill="1" applyBorder="1" applyAlignment="1">
      <alignment vertical="center" wrapText="1"/>
    </xf>
    <xf fontId="22" fillId="57" borderId="14" numFmtId="0" xfId="0" applyFont="1" applyFill="1" applyBorder="1" applyAlignment="1">
      <alignment vertical="center" wrapText="1"/>
    </xf>
    <xf fontId="22" fillId="57" borderId="15" numFmtId="0" xfId="0" applyFont="1" applyFill="1" applyBorder="1" applyAlignment="1">
      <alignment vertical="center" wrapText="1"/>
    </xf>
    <xf fontId="38" fillId="47" borderId="13" numFmtId="0" xfId="0" applyFont="1" applyFill="1" applyBorder="1" applyAlignment="1">
      <alignment horizontal="center"/>
    </xf>
    <xf fontId="38" fillId="47" borderId="14" numFmtId="0" xfId="0" applyFont="1" applyFill="1" applyBorder="1" applyAlignment="1">
      <alignment horizontal="center"/>
    </xf>
    <xf fontId="38" fillId="47" borderId="15" numFmtId="0" xfId="0" applyFont="1" applyFill="1" applyBorder="1" applyAlignment="1">
      <alignment horizontal="center"/>
    </xf>
    <xf fontId="23" fillId="47" borderId="13" numFmtId="0" xfId="0" applyFont="1" applyFill="1" applyBorder="1" applyAlignment="1">
      <alignment vertical="center" wrapText="1"/>
    </xf>
    <xf fontId="23" fillId="47" borderId="14" numFmtId="0" xfId="0" applyFont="1" applyFill="1" applyBorder="1" applyAlignment="1">
      <alignment vertical="center" wrapText="1"/>
    </xf>
    <xf fontId="23" fillId="47" borderId="15" numFmtId="0" xfId="0" applyFont="1" applyFill="1" applyBorder="1" applyAlignment="1">
      <alignment vertical="center" wrapText="1"/>
    </xf>
    <xf fontId="36" fillId="47" borderId="30" numFmtId="49" xfId="0" applyNumberFormat="1" applyFont="1" applyFill="1" applyBorder="1" applyAlignment="1">
      <alignment horizontal="center" vertical="center" wrapText="1"/>
    </xf>
    <xf fontId="39" fillId="47" borderId="13" numFmtId="0" xfId="0" applyFont="1" applyFill="1" applyBorder="1" applyAlignment="1">
      <alignment vertical="center" wrapText="1"/>
    </xf>
    <xf fontId="39" fillId="47" borderId="14" numFmtId="0" xfId="0" applyFont="1" applyFill="1" applyBorder="1" applyAlignment="1">
      <alignment vertical="center" wrapText="1"/>
    </xf>
    <xf fontId="39" fillId="47" borderId="15" numFmtId="0" xfId="0" applyFont="1" applyFill="1" applyBorder="1" applyAlignment="1">
      <alignment vertical="center" wrapText="1"/>
    </xf>
    <xf fontId="36" fillId="47" borderId="12" numFmtId="49" xfId="0" applyNumberFormat="1" applyFont="1" applyFill="1" applyBorder="1" applyAlignment="1">
      <alignment horizontal="center" vertical="center" wrapText="1"/>
    </xf>
    <xf fontId="36" fillId="47" borderId="12" numFmtId="0" xfId="0" applyFont="1" applyFill="1" applyBorder="1" applyAlignment="1">
      <alignment horizontal="left" indent="1" vertical="center" wrapText="1"/>
    </xf>
    <xf fontId="36" fillId="47" borderId="30" numFmtId="0" xfId="0" applyFont="1" applyFill="1" applyBorder="1" applyAlignment="1">
      <alignment horizontal="center" vertical="center" wrapText="1"/>
    </xf>
    <xf fontId="36" fillId="47" borderId="12" numFmtId="0" xfId="0" applyFont="1" applyFill="1" applyBorder="1" applyAlignment="1">
      <alignment horizontal="center" vertical="center" wrapText="1"/>
    </xf>
    <xf fontId="40" fillId="47" borderId="12" numFmtId="0" xfId="0" applyFont="1" applyFill="1" applyBorder="1" applyAlignment="1">
      <alignment horizontal="center" vertical="center" wrapText="1"/>
    </xf>
    <xf fontId="41" fillId="0" borderId="0" numFmtId="0" xfId="0" applyFont="1"/>
    <xf fontId="28" fillId="0" borderId="0" numFmtId="49" xfId="0" applyNumberFormat="1" applyFont="1" applyAlignment="1">
      <alignment horizontal="center" vertical="center"/>
    </xf>
    <xf fontId="36" fillId="0" borderId="0" numFmtId="0" xfId="0" applyFont="1" applyAlignment="1">
      <alignment horizontal="left" vertical="top"/>
    </xf>
    <xf fontId="36" fillId="0" borderId="0" numFmtId="0" xfId="0" applyFont="1"/>
    <xf fontId="36" fillId="0" borderId="0" numFmtId="0" xfId="0" applyFont="1" applyAlignment="1">
      <alignment horizontal="center"/>
    </xf>
    <xf fontId="36" fillId="0" borderId="0" numFmtId="49" xfId="0" applyNumberFormat="1" applyFont="1" applyAlignment="1">
      <alignment horizontal="center"/>
    </xf>
    <xf fontId="22" fillId="0" borderId="0" numFmtId="0" xfId="0" applyFont="1" applyAlignment="1">
      <alignment horizontal="center"/>
    </xf>
    <xf fontId="35" fillId="0" borderId="0" numFmtId="0" xfId="0" applyFont="1" applyAlignment="1">
      <alignment horizontal="center" vertical="center"/>
    </xf>
    <xf fontId="39" fillId="0" borderId="0" numFmtId="0" xfId="0" applyFont="1" applyAlignment="1">
      <alignment wrapText="1"/>
    </xf>
    <xf fontId="28" fillId="0" borderId="10" numFmtId="49" xfId="0" applyNumberFormat="1" applyFont="1" applyBorder="1" applyAlignment="1">
      <alignment horizontal="center" vertical="center"/>
    </xf>
    <xf fontId="23" fillId="0" borderId="10" numFmtId="0" xfId="0" applyFont="1" applyBorder="1" applyAlignment="1">
      <alignment horizontal="center" vertical="center" wrapText="1"/>
    </xf>
    <xf fontId="23" fillId="0" borderId="37" numFmtId="0" xfId="0" applyFont="1" applyBorder="1" applyAlignment="1">
      <alignment horizontal="center" vertical="center" wrapText="1"/>
    </xf>
    <xf fontId="23" fillId="0" borderId="38" numFmtId="0" xfId="0" applyFont="1" applyBorder="1" applyAlignment="1">
      <alignment horizontal="center" vertical="center" wrapText="1"/>
    </xf>
    <xf fontId="23" fillId="0" borderId="39" numFmtId="0" xfId="0" applyFont="1" applyBorder="1" applyAlignment="1">
      <alignment horizontal="center" vertical="center" wrapText="1"/>
    </xf>
    <xf fontId="23" fillId="0" borderId="40" numFmtId="0" xfId="0" applyFont="1" applyBorder="1" applyAlignment="1">
      <alignment horizontal="center" vertical="center" wrapText="1"/>
    </xf>
    <xf fontId="23" fillId="0" borderId="41" numFmtId="0" xfId="0" applyFont="1" applyBorder="1" applyAlignment="1">
      <alignment horizontal="center" vertical="center" wrapText="1"/>
    </xf>
    <xf fontId="23" fillId="0" borderId="42" numFmtId="0" xfId="0" applyFont="1" applyBorder="1" applyAlignment="1">
      <alignment horizontal="center" vertical="center" wrapText="1"/>
    </xf>
    <xf fontId="23" fillId="33" borderId="29" numFmtId="0" xfId="0" applyFont="1" applyFill="1" applyBorder="1" applyAlignment="1">
      <alignment horizontal="center" vertical="center" wrapText="1"/>
    </xf>
    <xf fontId="23" fillId="0" borderId="43" numFmtId="0" xfId="0" applyFont="1" applyBorder="1" applyAlignment="1">
      <alignment horizontal="center" vertical="center" wrapText="1"/>
    </xf>
    <xf fontId="23" fillId="0" borderId="32" numFmtId="49" xfId="0" applyNumberFormat="1" applyFont="1" applyBorder="1" applyAlignment="1">
      <alignment horizontal="center" vertical="center" wrapText="1"/>
    </xf>
    <xf fontId="23" fillId="33" borderId="32" numFmtId="0" xfId="0" applyFont="1" applyFill="1" applyBorder="1" applyAlignment="1">
      <alignment horizontal="center" vertical="center" wrapText="1"/>
    </xf>
    <xf fontId="28" fillId="34" borderId="12" numFmtId="49" xfId="0" applyNumberFormat="1" applyFont="1" applyFill="1" applyBorder="1" applyAlignment="1">
      <alignment horizontal="center" vertical="center"/>
    </xf>
    <xf fontId="42" fillId="0" borderId="0" numFmtId="0" xfId="0" applyFont="1"/>
    <xf fontId="23" fillId="34" borderId="12" numFmtId="0" xfId="0" applyFont="1" applyFill="1" applyBorder="1" applyAlignment="1">
      <alignment vertical="center" wrapText="1"/>
    </xf>
    <xf fontId="23" fillId="34" borderId="12" numFmtId="49" xfId="0" applyNumberFormat="1" applyFont="1" applyFill="1" applyBorder="1" applyAlignment="1">
      <alignment horizontal="center" vertical="center" wrapText="1"/>
    </xf>
    <xf fontId="23" fillId="34" borderId="12" numFmtId="167" xfId="0" applyNumberFormat="1" applyFont="1" applyFill="1" applyBorder="1" applyAlignment="1">
      <alignment horizontal="center" vertical="center" wrapText="1"/>
    </xf>
    <xf fontId="23" fillId="34" borderId="12" numFmtId="2" xfId="0" applyNumberFormat="1" applyFont="1" applyFill="1" applyBorder="1" applyAlignment="1">
      <alignment horizontal="center" vertical="center" wrapText="1"/>
    </xf>
    <xf fontId="39" fillId="0" borderId="0" numFmtId="0" xfId="0" applyFont="1"/>
    <xf fontId="23" fillId="34" borderId="12" numFmtId="0" xfId="0" applyFont="1" applyFill="1" applyBorder="1" applyAlignment="1">
      <alignment horizontal="left" vertical="center" wrapText="1"/>
    </xf>
    <xf fontId="22" fillId="34" borderId="12" numFmtId="49" xfId="0" applyNumberFormat="1" applyFont="1" applyFill="1" applyBorder="1" applyAlignment="1">
      <alignment horizontal="center" vertical="center" wrapText="1"/>
    </xf>
    <xf fontId="22" fillId="34" borderId="12" numFmtId="167" xfId="0" applyNumberFormat="1" applyFont="1" applyFill="1" applyBorder="1" applyAlignment="1">
      <alignment horizontal="center" vertical="center" wrapText="1"/>
    </xf>
    <xf fontId="22" fillId="34" borderId="12" numFmtId="2" xfId="0" applyNumberFormat="1" applyFont="1" applyFill="1" applyBorder="1" applyAlignment="1">
      <alignment horizontal="center" vertical="center" wrapText="1"/>
    </xf>
    <xf fontId="22" fillId="34" borderId="12" numFmtId="0" xfId="0" applyFont="1" applyFill="1" applyBorder="1" applyAlignment="1">
      <alignment vertical="center" wrapText="1"/>
    </xf>
    <xf fontId="28" fillId="58" borderId="13" numFmtId="49" xfId="0" applyNumberFormat="1" applyFont="1" applyFill="1" applyBorder="1" applyAlignment="1">
      <alignment horizontal="center" vertical="center"/>
    </xf>
    <xf fontId="28" fillId="58" borderId="14" numFmtId="49" xfId="0" applyNumberFormat="1" applyFont="1" applyFill="1" applyBorder="1" applyAlignment="1">
      <alignment horizontal="center" vertical="center"/>
    </xf>
    <xf fontId="28" fillId="58" borderId="15" numFmtId="49" xfId="0" applyNumberFormat="1" applyFont="1" applyFill="1" applyBorder="1" applyAlignment="1">
      <alignment horizontal="center" vertical="center"/>
    </xf>
    <xf fontId="28" fillId="36" borderId="12" numFmtId="49" xfId="0" applyNumberFormat="1" applyFont="1" applyFill="1" applyBorder="1" applyAlignment="1">
      <alignment horizontal="center" vertical="center"/>
    </xf>
    <xf fontId="23" fillId="36" borderId="12" numFmtId="0" xfId="0" applyFont="1" applyFill="1" applyBorder="1" applyAlignment="1">
      <alignment vertical="top" wrapText="1"/>
    </xf>
    <xf fontId="23" fillId="36" borderId="12" numFmtId="2" xfId="0" applyNumberFormat="1" applyFont="1" applyFill="1" applyBorder="1" applyAlignment="1">
      <alignment horizontal="center" vertical="center" wrapText="1"/>
    </xf>
    <xf fontId="23" fillId="36" borderId="12" numFmtId="0" xfId="0" applyFont="1" applyFill="1" applyBorder="1" applyAlignment="1">
      <alignment wrapText="1"/>
    </xf>
    <xf fontId="23" fillId="36" borderId="12" numFmtId="0" xfId="0" applyFont="1" applyFill="1" applyBorder="1" applyAlignment="1">
      <alignment horizontal="left" vertical="top" wrapText="1"/>
    </xf>
    <xf fontId="28" fillId="36" borderId="12" numFmtId="0" xfId="0" applyFont="1" applyFill="1" applyBorder="1" applyAlignment="1">
      <alignment horizontal="left" vertical="top" wrapText="1"/>
    </xf>
    <xf fontId="28" fillId="36" borderId="12" numFmtId="0" xfId="0" applyFont="1" applyFill="1" applyBorder="1" applyAlignment="1">
      <alignment horizontal="center" vertical="center"/>
    </xf>
    <xf fontId="28" fillId="36" borderId="12" numFmtId="165" xfId="0" applyNumberFormat="1" applyFont="1" applyFill="1" applyBorder="1" applyAlignment="1">
      <alignment horizontal="center" vertical="center"/>
    </xf>
    <xf fontId="21" fillId="36" borderId="12" numFmtId="165" xfId="0" applyNumberFormat="1" applyFont="1" applyFill="1" applyBorder="1" applyAlignment="1">
      <alignment horizontal="center" vertical="center"/>
    </xf>
    <xf fontId="22" fillId="36" borderId="12" numFmtId="2" xfId="0" applyNumberFormat="1" applyFont="1" applyFill="1" applyBorder="1" applyAlignment="1">
      <alignment horizontal="center" vertical="center" wrapText="1"/>
    </xf>
    <xf fontId="21" fillId="36" borderId="12" numFmtId="0" xfId="0" applyFont="1" applyFill="1" applyBorder="1" applyAlignment="1">
      <alignment horizontal="left" vertical="top" wrapText="1"/>
    </xf>
    <xf fontId="28" fillId="36" borderId="12" numFmtId="0" xfId="0" applyFont="1" applyFill="1" applyBorder="1" applyAlignment="1">
      <alignment vertical="top" wrapText="1"/>
    </xf>
    <xf fontId="28" fillId="36" borderId="12" numFmtId="165" xfId="0" applyNumberFormat="1" applyFont="1" applyFill="1" applyBorder="1" applyAlignment="1">
      <alignment vertical="center"/>
    </xf>
    <xf fontId="21" fillId="36" borderId="12" numFmtId="165" xfId="0" applyNumberFormat="1" applyFont="1" applyFill="1" applyBorder="1" applyAlignment="1">
      <alignment vertical="center"/>
    </xf>
    <xf fontId="21" fillId="36" borderId="12" numFmtId="0" xfId="0" applyFont="1" applyFill="1" applyBorder="1" applyAlignment="1">
      <alignment vertical="top"/>
    </xf>
    <xf fontId="28" fillId="59" borderId="13" numFmtId="49" xfId="0" applyNumberFormat="1" applyFont="1" applyFill="1" applyBorder="1" applyAlignment="1">
      <alignment horizontal="center" vertical="center"/>
    </xf>
    <xf fontId="28" fillId="59" borderId="14" numFmtId="49" xfId="0" applyNumberFormat="1" applyFont="1" applyFill="1" applyBorder="1" applyAlignment="1">
      <alignment horizontal="center" vertical="center"/>
    </xf>
    <xf fontId="28" fillId="59" borderId="15" numFmtId="49" xfId="0" applyNumberFormat="1" applyFont="1" applyFill="1" applyBorder="1" applyAlignment="1">
      <alignment horizontal="center" vertical="center"/>
    </xf>
    <xf fontId="28" fillId="37" borderId="12" numFmtId="49" xfId="0" applyNumberFormat="1" applyFont="1" applyFill="1" applyBorder="1" applyAlignment="1">
      <alignment horizontal="center" vertical="center"/>
    </xf>
    <xf fontId="23" fillId="37" borderId="12" numFmtId="0" xfId="0" applyFont="1" applyFill="1" applyBorder="1" applyAlignment="1">
      <alignment vertical="center" wrapText="1"/>
    </xf>
    <xf fontId="23" fillId="37" borderId="12" numFmtId="49" xfId="0" applyNumberFormat="1" applyFont="1" applyFill="1" applyBorder="1" applyAlignment="1">
      <alignment horizontal="center" vertical="center" wrapText="1"/>
    </xf>
    <xf fontId="39" fillId="37" borderId="12" numFmtId="168" xfId="0" applyNumberFormat="1" applyFont="1" applyFill="1" applyBorder="1" applyAlignment="1">
      <alignment horizontal="center" vertical="center" wrapText="1"/>
    </xf>
    <xf fontId="23" fillId="37" borderId="12" numFmtId="168" xfId="0" applyNumberFormat="1" applyFont="1" applyFill="1" applyBorder="1" applyAlignment="1">
      <alignment horizontal="center" vertical="center" wrapText="1"/>
    </xf>
    <xf fontId="23" fillId="37" borderId="12" numFmtId="0" xfId="0" applyFont="1" applyFill="1" applyBorder="1" applyAlignment="1">
      <alignment horizontal="left" vertical="center" wrapText="1"/>
    </xf>
    <xf fontId="23" fillId="37" borderId="12" numFmtId="0" xfId="0" applyFont="1" applyFill="1" applyBorder="1" applyAlignment="1">
      <alignment horizontal="center" vertical="center" wrapText="1"/>
    </xf>
    <xf fontId="22" fillId="37" borderId="12" numFmtId="168" xfId="0" applyNumberFormat="1" applyFont="1" applyFill="1" applyBorder="1" applyAlignment="1">
      <alignment horizontal="center" vertical="center" wrapText="1"/>
    </xf>
    <xf fontId="22" fillId="37" borderId="12" numFmtId="0" xfId="0" applyFont="1" applyFill="1" applyBorder="1" applyAlignment="1">
      <alignment horizontal="left" vertical="center" wrapText="1"/>
    </xf>
    <xf fontId="36" fillId="37" borderId="12" numFmtId="168" xfId="0" applyNumberFormat="1" applyFont="1" applyFill="1" applyBorder="1" applyAlignment="1">
      <alignment horizontal="center" vertical="center" wrapText="1"/>
    </xf>
    <xf fontId="28" fillId="37" borderId="30" numFmtId="49" xfId="0" applyNumberFormat="1" applyFont="1" applyFill="1" applyBorder="1" applyAlignment="1">
      <alignment horizontal="center" vertical="center"/>
    </xf>
    <xf fontId="22" fillId="37" borderId="30" numFmtId="0" xfId="0" applyFont="1" applyFill="1" applyBorder="1" applyAlignment="1">
      <alignment vertical="center" wrapText="1"/>
    </xf>
    <xf fontId="23" fillId="37" borderId="30" numFmtId="0" xfId="0" applyFont="1" applyFill="1" applyBorder="1" applyAlignment="1">
      <alignment horizontal="center" vertical="center" wrapText="1"/>
    </xf>
    <xf fontId="36" fillId="37" borderId="30" numFmtId="168" xfId="0" applyNumberFormat="1" applyFont="1" applyFill="1" applyBorder="1" applyAlignment="1">
      <alignment horizontal="center" vertical="center" wrapText="1"/>
    </xf>
    <xf fontId="22" fillId="37" borderId="30" numFmtId="168" xfId="0" applyNumberFormat="1" applyFont="1" applyFill="1" applyBorder="1" applyAlignment="1">
      <alignment horizontal="center" vertical="center" wrapText="1"/>
    </xf>
    <xf fontId="28" fillId="38" borderId="19" numFmtId="49" xfId="0" applyNumberFormat="1" applyFont="1" applyFill="1" applyBorder="1" applyAlignment="1">
      <alignment horizontal="center" vertical="center"/>
    </xf>
    <xf fontId="28" fillId="38" borderId="34" numFmtId="49" xfId="0" applyNumberFormat="1" applyFont="1" applyFill="1" applyBorder="1" applyAlignment="1">
      <alignment horizontal="center" vertical="center"/>
    </xf>
    <xf fontId="23" fillId="38" borderId="19" numFmtId="0" xfId="0" applyFont="1" applyFill="1" applyBorder="1" applyAlignment="1">
      <alignment vertical="center" wrapText="1"/>
    </xf>
    <xf fontId="23" fillId="38" borderId="19" numFmtId="2" xfId="0" applyNumberFormat="1" applyFont="1" applyFill="1" applyBorder="1" applyAlignment="1">
      <alignment horizontal="center" vertical="center" wrapText="1"/>
    </xf>
    <xf fontId="28" fillId="38" borderId="44" numFmtId="49" xfId="0" applyNumberFormat="1" applyFont="1" applyFill="1" applyBorder="1" applyAlignment="1">
      <alignment horizontal="center" vertical="center"/>
    </xf>
    <xf fontId="23" fillId="38" borderId="19" numFmtId="0" xfId="0" applyFont="1" applyFill="1" applyBorder="1" applyAlignment="1">
      <alignment horizontal="left" vertical="center" wrapText="1"/>
    </xf>
    <xf fontId="28" fillId="38" borderId="45" numFmtId="49" xfId="0" applyNumberFormat="1" applyFont="1" applyFill="1" applyBorder="1" applyAlignment="1">
      <alignment horizontal="center" vertical="center"/>
    </xf>
    <xf fontId="22" fillId="38" borderId="19" numFmtId="0" xfId="0" applyFont="1" applyFill="1" applyBorder="1" applyAlignment="1">
      <alignment horizontal="left" vertical="center" wrapText="1"/>
    </xf>
    <xf fontId="39" fillId="38" borderId="19" numFmtId="0" xfId="0" applyFont="1" applyFill="1" applyBorder="1" applyAlignment="1">
      <alignment horizontal="center" vertical="center" wrapText="1"/>
    </xf>
    <xf fontId="39" fillId="38" borderId="19" numFmtId="2" xfId="0" applyNumberFormat="1" applyFont="1" applyFill="1" applyBorder="1" applyAlignment="1">
      <alignment horizontal="center" vertical="center" wrapText="1"/>
    </xf>
    <xf fontId="36" fillId="38" borderId="19" numFmtId="0" xfId="0" applyFont="1" applyFill="1" applyBorder="1" applyAlignment="1">
      <alignment horizontal="left" vertical="top"/>
    </xf>
    <xf fontId="36" fillId="38" borderId="19" numFmtId="0" xfId="0" applyFont="1" applyFill="1" applyBorder="1" applyAlignment="1">
      <alignment horizontal="center" vertical="center" wrapText="1"/>
    </xf>
    <xf fontId="36" fillId="38" borderId="19" numFmtId="2" xfId="0" applyNumberFormat="1" applyFont="1" applyFill="1" applyBorder="1" applyAlignment="1">
      <alignment horizontal="center" vertical="center" wrapText="1"/>
    </xf>
    <xf fontId="36" fillId="38" borderId="19" numFmtId="0" xfId="0" applyFont="1" applyFill="1" applyBorder="1" applyAlignment="1">
      <alignment horizontal="center" vertical="top" wrapText="1"/>
    </xf>
    <xf fontId="28" fillId="56" borderId="27" numFmtId="49" xfId="0" applyNumberFormat="1" applyFont="1" applyFill="1" applyBorder="1" applyAlignment="1">
      <alignment horizontal="center" vertical="center"/>
    </xf>
    <xf fontId="28" fillId="56" borderId="28" numFmtId="49" xfId="0" applyNumberFormat="1" applyFont="1" applyFill="1" applyBorder="1" applyAlignment="1">
      <alignment horizontal="center" vertical="center"/>
    </xf>
    <xf fontId="28" fillId="56" borderId="29" numFmtId="49" xfId="0" applyNumberFormat="1" applyFont="1" applyFill="1" applyBorder="1" applyAlignment="1">
      <alignment horizontal="center" vertical="center"/>
    </xf>
    <xf fontId="28" fillId="56" borderId="30" numFmtId="49" xfId="0" applyNumberFormat="1" applyFont="1" applyFill="1" applyBorder="1" applyAlignment="1">
      <alignment horizontal="center" vertical="center"/>
    </xf>
    <xf fontId="23" fillId="56" borderId="12" numFmtId="0" xfId="0" applyFont="1" applyFill="1" applyBorder="1" applyAlignment="1">
      <alignment vertical="center" wrapText="1"/>
    </xf>
    <xf fontId="23" fillId="56" borderId="12" numFmtId="169" xfId="0" applyNumberFormat="1" applyFont="1" applyFill="1" applyBorder="1" applyAlignment="1">
      <alignment horizontal="center" vertical="center" wrapText="1"/>
    </xf>
    <xf fontId="22" fillId="56" borderId="12" numFmtId="169" xfId="0" applyNumberFormat="1" applyFont="1" applyFill="1" applyBorder="1" applyAlignment="1">
      <alignment horizontal="center" vertical="center" wrapText="1"/>
    </xf>
    <xf fontId="28" fillId="56" borderId="12" numFmtId="49" xfId="0" applyNumberFormat="1" applyFont="1" applyFill="1" applyBorder="1" applyAlignment="1">
      <alignment horizontal="center" vertical="center"/>
    </xf>
    <xf fontId="23" fillId="56" borderId="30" numFmtId="0" xfId="0" applyFont="1" applyFill="1" applyBorder="1" applyAlignment="1">
      <alignment horizontal="center" vertical="center" wrapText="1"/>
    </xf>
    <xf fontId="23" fillId="56" borderId="12" numFmtId="0" xfId="0" applyFont="1" applyFill="1" applyBorder="1" applyAlignment="1">
      <alignment horizontal="center" vertical="center" wrapText="1"/>
    </xf>
    <xf fontId="21" fillId="56" borderId="12" numFmtId="49" xfId="0" applyNumberFormat="1" applyFont="1" applyFill="1" applyBorder="1" applyAlignment="1">
      <alignment horizontal="center" vertical="center"/>
    </xf>
    <xf fontId="22" fillId="56" borderId="12" numFmtId="0" xfId="0" applyFont="1" applyFill="1" applyBorder="1" applyAlignment="1">
      <alignment vertical="center" wrapText="1"/>
    </xf>
    <xf fontId="28" fillId="57" borderId="13" numFmtId="49" xfId="0" applyNumberFormat="1" applyFont="1" applyFill="1" applyBorder="1" applyAlignment="1">
      <alignment horizontal="center" vertical="center"/>
    </xf>
    <xf fontId="28" fillId="57" borderId="14" numFmtId="49" xfId="0" applyNumberFormat="1" applyFont="1" applyFill="1" applyBorder="1" applyAlignment="1">
      <alignment horizontal="center" vertical="center"/>
    </xf>
    <xf fontId="28" fillId="57" borderId="15" numFmtId="49" xfId="0" applyNumberFormat="1" applyFont="1" applyFill="1" applyBorder="1" applyAlignment="1">
      <alignment horizontal="center" vertical="center"/>
    </xf>
    <xf fontId="28" fillId="57" borderId="30" numFmtId="49" xfId="0" applyNumberFormat="1" applyFont="1" applyFill="1" applyBorder="1" applyAlignment="1">
      <alignment horizontal="center" vertical="center"/>
    </xf>
    <xf fontId="23" fillId="57" borderId="12" numFmtId="0" xfId="0" applyFont="1" applyFill="1" applyBorder="1" applyAlignment="1">
      <alignment vertical="center" wrapText="1"/>
    </xf>
    <xf fontId="23" fillId="57" borderId="30" numFmtId="0" xfId="0" applyFont="1" applyFill="1" applyBorder="1" applyAlignment="1">
      <alignment horizontal="center" vertical="center" wrapText="1"/>
    </xf>
    <xf fontId="23" fillId="57" borderId="12" numFmtId="169" xfId="0" applyNumberFormat="1" applyFont="1" applyFill="1" applyBorder="1" applyAlignment="1">
      <alignment horizontal="center" vertical="center" wrapText="1"/>
    </xf>
    <xf fontId="23" fillId="57" borderId="12" numFmtId="0" xfId="0" applyFont="1" applyFill="1" applyBorder="1" applyAlignment="1">
      <alignment horizontal="center" vertical="center" wrapText="1"/>
    </xf>
    <xf fontId="28" fillId="57" borderId="12" numFmtId="49" xfId="0" applyNumberFormat="1" applyFont="1" applyFill="1" applyBorder="1" applyAlignment="1">
      <alignment horizontal="center" vertical="center"/>
    </xf>
    <xf fontId="22" fillId="57" borderId="12" numFmtId="0" xfId="0" applyFont="1" applyFill="1" applyBorder="1" applyAlignment="1">
      <alignment vertical="center" wrapText="1"/>
    </xf>
    <xf fontId="22" fillId="57" borderId="12" numFmtId="169" xfId="0" applyNumberFormat="1" applyFont="1" applyFill="1" applyBorder="1" applyAlignment="1">
      <alignment horizontal="center" vertical="center" wrapText="1"/>
    </xf>
    <xf fontId="28" fillId="45" borderId="13" numFmtId="49" xfId="0" applyNumberFormat="1" applyFont="1" applyFill="1" applyBorder="1" applyAlignment="1">
      <alignment horizontal="center" vertical="center"/>
    </xf>
    <xf fontId="28" fillId="45" borderId="14" numFmtId="49" xfId="0" applyNumberFormat="1" applyFont="1" applyFill="1" applyBorder="1" applyAlignment="1">
      <alignment horizontal="center" vertical="center"/>
    </xf>
    <xf fontId="28" fillId="45" borderId="15" numFmtId="49" xfId="0" applyNumberFormat="1" applyFont="1" applyFill="1" applyBorder="1" applyAlignment="1">
      <alignment horizontal="center" vertical="center"/>
    </xf>
    <xf fontId="28" fillId="45" borderId="30" numFmtId="49" xfId="0" applyNumberFormat="1" applyFont="1" applyFill="1" applyBorder="1" applyAlignment="1">
      <alignment horizontal="center" vertical="center"/>
    </xf>
    <xf fontId="23" fillId="45" borderId="12" numFmtId="0" xfId="0" applyFont="1" applyFill="1" applyBorder="1" applyAlignment="1">
      <alignment vertical="center" wrapText="1"/>
    </xf>
    <xf fontId="23" fillId="45" borderId="30" numFmtId="0" xfId="0" applyFont="1" applyFill="1" applyBorder="1" applyAlignment="1">
      <alignment horizontal="center" vertical="center" wrapText="1"/>
    </xf>
    <xf fontId="23" fillId="45" borderId="12" numFmtId="0" xfId="0" applyFont="1" applyFill="1" applyBorder="1" applyAlignment="1">
      <alignment horizontal="center" vertical="center" wrapText="1"/>
    </xf>
    <xf fontId="28" fillId="45" borderId="12" numFmtId="49" xfId="0" applyNumberFormat="1" applyFont="1" applyFill="1" applyBorder="1" applyAlignment="1">
      <alignment horizontal="center" vertical="center"/>
    </xf>
    <xf fontId="28" fillId="47" borderId="13" numFmtId="49" xfId="0" applyNumberFormat="1" applyFont="1" applyFill="1" applyBorder="1" applyAlignment="1">
      <alignment horizontal="center" vertical="center"/>
    </xf>
    <xf fontId="28" fillId="47" borderId="14" numFmtId="49" xfId="0" applyNumberFormat="1" applyFont="1" applyFill="1" applyBorder="1" applyAlignment="1">
      <alignment horizontal="center" vertical="center"/>
    </xf>
    <xf fontId="28" fillId="47" borderId="15" numFmtId="49" xfId="0" applyNumberFormat="1" applyFont="1" applyFill="1" applyBorder="1" applyAlignment="1">
      <alignment horizontal="center" vertical="center"/>
    </xf>
    <xf fontId="28" fillId="47" borderId="30" numFmtId="49" xfId="0" applyNumberFormat="1" applyFont="1" applyFill="1" applyBorder="1" applyAlignment="1">
      <alignment horizontal="center" vertical="center"/>
    </xf>
    <xf fontId="23" fillId="47" borderId="12" numFmtId="0" xfId="0" applyFont="1" applyFill="1" applyBorder="1" applyAlignment="1">
      <alignment vertical="center" wrapText="1"/>
    </xf>
    <xf fontId="23" fillId="47" borderId="30" numFmtId="0" xfId="0" applyFont="1" applyFill="1" applyBorder="1" applyAlignment="1">
      <alignment horizontal="center" vertical="center" wrapText="1"/>
    </xf>
    <xf fontId="23" fillId="47" borderId="12" numFmtId="170" xfId="0" applyNumberFormat="1" applyFont="1" applyFill="1" applyBorder="1" applyAlignment="1">
      <alignment horizontal="center" vertical="center" wrapText="1"/>
    </xf>
    <xf fontId="23" fillId="47" borderId="12" numFmtId="2" xfId="0" applyNumberFormat="1" applyFont="1" applyFill="1" applyBorder="1" applyAlignment="1">
      <alignment horizontal="center" vertical="center" wrapText="1"/>
    </xf>
    <xf fontId="23" fillId="47" borderId="12" numFmtId="0" xfId="0" applyFont="1" applyFill="1" applyBorder="1" applyAlignment="1">
      <alignment horizontal="center" vertical="center" wrapText="1"/>
    </xf>
    <xf fontId="28" fillId="47" borderId="12" numFmtId="49" xfId="0" applyNumberFormat="1" applyFont="1" applyFill="1" applyBorder="1" applyAlignment="1">
      <alignment horizontal="center" vertical="center"/>
    </xf>
    <xf fontId="23" fillId="47" borderId="12" numFmtId="0" xfId="0" applyFont="1" applyFill="1" applyBorder="1" applyAlignment="1">
      <alignment horizontal="left" vertical="center" wrapText="1"/>
    </xf>
    <xf fontId="22" fillId="47" borderId="12" numFmtId="170" xfId="0" applyNumberFormat="1" applyFont="1" applyFill="1" applyBorder="1" applyAlignment="1">
      <alignment horizontal="center" vertical="center" wrapText="1"/>
    </xf>
    <xf fontId="22" fillId="47" borderId="12" numFmtId="2" xfId="0" applyNumberFormat="1" applyFont="1" applyFill="1" applyBorder="1" applyAlignment="1">
      <alignment horizontal="center" vertical="center" wrapText="1"/>
    </xf>
    <xf fontId="28" fillId="50" borderId="13" numFmtId="49" xfId="0" applyNumberFormat="1" applyFont="1" applyFill="1" applyBorder="1" applyAlignment="1">
      <alignment horizontal="center" vertical="center"/>
    </xf>
    <xf fontId="28" fillId="50" borderId="14" numFmtId="49" xfId="0" applyNumberFormat="1" applyFont="1" applyFill="1" applyBorder="1" applyAlignment="1">
      <alignment horizontal="center" vertical="center"/>
    </xf>
    <xf fontId="28" fillId="50" borderId="15" numFmtId="49" xfId="0" applyNumberFormat="1" applyFont="1" applyFill="1" applyBorder="1" applyAlignment="1">
      <alignment horizontal="center" vertical="center"/>
    </xf>
    <xf fontId="28" fillId="50" borderId="30" numFmtId="49" xfId="0" applyNumberFormat="1" applyFont="1" applyFill="1" applyBorder="1" applyAlignment="1">
      <alignment horizontal="center" vertical="center"/>
    </xf>
    <xf fontId="23" fillId="50" borderId="12" numFmtId="0" xfId="0" applyFont="1" applyFill="1" applyBorder="1" applyAlignment="1">
      <alignment vertical="center" wrapText="1"/>
    </xf>
    <xf fontId="39" fillId="50" borderId="30" numFmtId="49" xfId="0" applyNumberFormat="1" applyFont="1" applyFill="1" applyBorder="1" applyAlignment="1">
      <alignment horizontal="center" vertical="center"/>
    </xf>
    <xf fontId="23" fillId="50" borderId="12" numFmtId="168" xfId="0" applyNumberFormat="1" applyFont="1" applyFill="1" applyBorder="1" applyAlignment="1">
      <alignment horizontal="center" vertical="center" wrapText="1"/>
    </xf>
    <xf fontId="23" fillId="50" borderId="12" numFmtId="170" xfId="0" applyNumberFormat="1" applyFont="1" applyFill="1" applyBorder="1" applyAlignment="1">
      <alignment horizontal="center" vertical="center" wrapText="1"/>
    </xf>
    <xf fontId="23" fillId="50" borderId="12" numFmtId="171" xfId="0" applyNumberFormat="1" applyFont="1" applyFill="1" applyBorder="1" applyAlignment="1">
      <alignment horizontal="center" vertical="center" wrapText="1"/>
    </xf>
    <xf fontId="23" fillId="50" borderId="12" numFmtId="0" xfId="0" applyFont="1" applyFill="1" applyBorder="1" applyAlignment="1">
      <alignment horizontal="center" vertical="center" wrapText="1"/>
    </xf>
    <xf fontId="28" fillId="50" borderId="12" numFmtId="49" xfId="0" applyNumberFormat="1" applyFont="1" applyFill="1" applyBorder="1" applyAlignment="1">
      <alignment horizontal="center" vertical="center"/>
    </xf>
    <xf fontId="39" fillId="50" borderId="12" numFmtId="49" xfId="0" applyNumberFormat="1" applyFont="1" applyFill="1" applyBorder="1" applyAlignment="1">
      <alignment horizontal="center" vertical="center"/>
    </xf>
    <xf fontId="23" fillId="50" borderId="12" numFmtId="0" xfId="0" applyFont="1" applyFill="1" applyBorder="1" applyAlignment="1">
      <alignment horizontal="left" vertical="center" wrapText="1"/>
    </xf>
    <xf fontId="39" fillId="50" borderId="30" numFmtId="49" xfId="0" applyNumberFormat="1" applyFont="1" applyFill="1" applyBorder="1" applyAlignment="1">
      <alignment horizontal="center" vertical="center" wrapText="1"/>
    </xf>
    <xf fontId="21" fillId="50" borderId="12" numFmtId="49" xfId="0" applyNumberFormat="1" applyFont="1" applyFill="1" applyBorder="1" applyAlignment="1">
      <alignment horizontal="center" vertical="center"/>
    </xf>
    <xf fontId="36" fillId="50" borderId="12" numFmtId="49" xfId="0" applyNumberFormat="1" applyFont="1" applyFill="1" applyBorder="1" applyAlignment="1">
      <alignment horizontal="center" vertical="center" wrapText="1"/>
    </xf>
    <xf fontId="22" fillId="50" borderId="12" numFmtId="168" xfId="0" applyNumberFormat="1" applyFont="1" applyFill="1" applyBorder="1" applyAlignment="1">
      <alignment horizontal="center" vertical="center" wrapText="1"/>
    </xf>
    <xf fontId="22" fillId="50" borderId="12" numFmtId="171" xfId="0" applyNumberFormat="1" applyFont="1" applyFill="1" applyBorder="1" applyAlignment="1">
      <alignment horizontal="center" vertical="center" wrapText="1"/>
    </xf>
    <xf fontId="23" fillId="50" borderId="12" numFmtId="168" xfId="0" applyNumberFormat="1" applyFont="1" applyFill="1" applyBorder="1" applyAlignment="1">
      <alignment horizontal="center" vertical="center"/>
    </xf>
    <xf fontId="23" fillId="50" borderId="12" numFmtId="171" xfId="0" applyNumberFormat="1" applyFont="1" applyFill="1" applyBorder="1" applyAlignment="1">
      <alignment horizontal="center" vertical="center"/>
    </xf>
    <xf fontId="23" fillId="50" borderId="12" numFmtId="0" xfId="0" applyFont="1" applyFill="1" applyBorder="1" applyAlignment="1">
      <alignment horizontal="center"/>
    </xf>
    <xf fontId="36" fillId="50" borderId="12" numFmtId="49" xfId="0" applyNumberFormat="1" applyFont="1" applyFill="1" applyBorder="1" applyAlignment="1">
      <alignment horizontal="center" vertical="center"/>
    </xf>
    <xf fontId="22" fillId="50" borderId="12" numFmtId="168" xfId="0" applyNumberFormat="1" applyFont="1" applyFill="1" applyBorder="1" applyAlignment="1">
      <alignment horizontal="center" vertical="center"/>
    </xf>
    <xf fontId="22" fillId="50" borderId="12" numFmtId="171" xfId="0" applyNumberFormat="1" applyFont="1" applyFill="1" applyBorder="1" applyAlignment="1">
      <alignment horizontal="center" vertical="center"/>
    </xf>
    <xf fontId="22" fillId="50" borderId="12" numFmtId="0" xfId="0" applyFont="1" applyFill="1" applyBorder="1" applyAlignment="1">
      <alignment horizontal="center"/>
    </xf>
    <xf fontId="28" fillId="60" borderId="13" numFmtId="49" xfId="0" applyNumberFormat="1" applyFont="1" applyFill="1" applyBorder="1" applyAlignment="1">
      <alignment horizontal="center" vertical="center"/>
    </xf>
    <xf fontId="28" fillId="60" borderId="14" numFmtId="49" xfId="0" applyNumberFormat="1" applyFont="1" applyFill="1" applyBorder="1" applyAlignment="1">
      <alignment horizontal="center" vertical="center"/>
    </xf>
    <xf fontId="28" fillId="60" borderId="15" numFmtId="49" xfId="0" applyNumberFormat="1" applyFont="1" applyFill="1" applyBorder="1" applyAlignment="1">
      <alignment horizontal="center" vertical="center"/>
    </xf>
    <xf fontId="28" fillId="60" borderId="30" numFmtId="49" xfId="0" applyNumberFormat="1" applyFont="1" applyFill="1" applyBorder="1" applyAlignment="1">
      <alignment horizontal="center" vertical="center"/>
    </xf>
    <xf fontId="39" fillId="60" borderId="12" numFmtId="0" xfId="0" applyFont="1" applyFill="1" applyBorder="1" applyAlignment="1">
      <alignment horizontal="left" vertical="top" wrapText="1"/>
    </xf>
    <xf fontId="39" fillId="60" borderId="30" numFmtId="0" xfId="0" applyFont="1" applyFill="1" applyBorder="1" applyAlignment="1">
      <alignment horizontal="center" vertical="center"/>
    </xf>
    <xf fontId="39" fillId="60" borderId="12" numFmtId="169" xfId="0" applyNumberFormat="1" applyFont="1" applyFill="1" applyBorder="1" applyAlignment="1">
      <alignment horizontal="center" vertical="center"/>
    </xf>
    <xf fontId="23" fillId="60" borderId="12" numFmtId="169" xfId="0" applyNumberFormat="1" applyFont="1" applyFill="1" applyBorder="1" applyAlignment="1">
      <alignment horizontal="center" vertical="center"/>
    </xf>
    <xf fontId="23" fillId="60" borderId="12" numFmtId="0" xfId="0" applyFont="1" applyFill="1" applyBorder="1" applyAlignment="1">
      <alignment horizontal="center"/>
    </xf>
    <xf fontId="28" fillId="60" borderId="12" numFmtId="49" xfId="0" applyNumberFormat="1" applyFont="1" applyFill="1" applyBorder="1" applyAlignment="1">
      <alignment horizontal="center" vertical="center"/>
    </xf>
    <xf fontId="39" fillId="60" borderId="12" numFmtId="0" xfId="0" applyFont="1" applyFill="1" applyBorder="1" applyAlignment="1">
      <alignment horizontal="center" vertical="center"/>
    </xf>
    <xf fontId="36" fillId="60" borderId="12" numFmtId="0" xfId="0" applyFont="1" applyFill="1" applyBorder="1" applyAlignment="1">
      <alignment horizontal="left" vertical="top" wrapText="1"/>
    </xf>
    <xf fontId="36" fillId="60" borderId="12" numFmtId="169" xfId="0" applyNumberFormat="1" applyFont="1" applyFill="1" applyBorder="1" applyAlignment="1">
      <alignment horizontal="center" vertical="center"/>
    </xf>
    <xf fontId="22" fillId="60" borderId="12" numFmtId="169" xfId="0" applyNumberFormat="1" applyFont="1" applyFill="1" applyBorder="1" applyAlignment="1">
      <alignment horizontal="center" vertical="center"/>
    </xf>
    <xf fontId="22" fillId="60" borderId="12" numFmtId="0" xfId="0" applyFont="1" applyFill="1" applyBorder="1" applyAlignment="1">
      <alignment horizontal="center"/>
    </xf>
    <xf fontId="28" fillId="54" borderId="13" numFmtId="49" xfId="0" applyNumberFormat="1" applyFont="1" applyFill="1" applyBorder="1" applyAlignment="1">
      <alignment horizontal="center" vertical="center"/>
    </xf>
    <xf fontId="28" fillId="54" borderId="14" numFmtId="49" xfId="0" applyNumberFormat="1" applyFont="1" applyFill="1" applyBorder="1" applyAlignment="1">
      <alignment horizontal="center" vertical="center"/>
    </xf>
    <xf fontId="28" fillId="54" borderId="15" numFmtId="49" xfId="0" applyNumberFormat="1" applyFont="1" applyFill="1" applyBorder="1" applyAlignment="1">
      <alignment horizontal="center" vertical="center"/>
    </xf>
    <xf fontId="28" fillId="54" borderId="30" numFmtId="49" xfId="0" applyNumberFormat="1" applyFont="1" applyFill="1" applyBorder="1" applyAlignment="1">
      <alignment horizontal="center" vertical="center"/>
    </xf>
    <xf fontId="23" fillId="54" borderId="12" numFmtId="0" xfId="0" applyFont="1" applyFill="1" applyBorder="1" applyAlignment="1">
      <alignment vertical="center" wrapText="1"/>
    </xf>
    <xf fontId="23" fillId="54" borderId="30" numFmtId="0" xfId="0" applyFont="1" applyFill="1" applyBorder="1" applyAlignment="1">
      <alignment horizontal="center" vertical="center" wrapText="1"/>
    </xf>
    <xf fontId="23" fillId="54" borderId="12" numFmtId="165" xfId="0" applyNumberFormat="1" applyFont="1" applyFill="1" applyBorder="1" applyAlignment="1">
      <alignment horizontal="center" vertical="center" wrapText="1"/>
    </xf>
    <xf fontId="23" fillId="54" borderId="12" numFmtId="2" xfId="0" applyNumberFormat="1" applyFont="1" applyFill="1" applyBorder="1" applyAlignment="1">
      <alignment horizontal="center" vertical="center" wrapText="1"/>
    </xf>
    <xf fontId="23" fillId="54" borderId="12" numFmtId="0" xfId="0" applyFont="1" applyFill="1" applyBorder="1" applyAlignment="1">
      <alignment horizontal="center" vertical="center" wrapText="1"/>
    </xf>
    <xf fontId="28" fillId="54" borderId="12" numFmtId="49" xfId="0" applyNumberFormat="1" applyFont="1" applyFill="1" applyBorder="1" applyAlignment="1">
      <alignment horizontal="center" vertical="center"/>
    </xf>
    <xf fontId="23" fillId="54" borderId="12" numFmtId="0" xfId="0" applyFont="1" applyFill="1" applyBorder="1" applyAlignment="1">
      <alignment horizontal="left" vertical="center" wrapText="1"/>
    </xf>
    <xf fontId="22" fillId="54" borderId="12" numFmtId="165" xfId="0" applyNumberFormat="1" applyFont="1" applyFill="1" applyBorder="1" applyAlignment="1">
      <alignment horizontal="center" vertical="center" wrapText="1"/>
    </xf>
    <xf fontId="22" fillId="54" borderId="12" numFmtId="2" xfId="0" applyNumberFormat="1" applyFont="1" applyFill="1" applyBorder="1" applyAlignment="1">
      <alignment horizontal="center" vertical="center" wrapText="1"/>
    </xf>
    <xf fontId="22" fillId="54" borderId="12" numFmtId="0" xfId="0" applyFont="1" applyFill="1" applyBorder="1" applyAlignment="1">
      <alignment vertical="center" wrapText="1"/>
    </xf>
    <xf fontId="22" fillId="54" borderId="12" numFmtId="0" xfId="0" applyFont="1" applyFill="1" applyBorder="1" applyAlignment="1">
      <alignment horizontal="center"/>
    </xf>
    <xf fontId="22" fillId="54" borderId="12" numFmtId="165" xfId="0" applyNumberFormat="1" applyFont="1" applyFill="1" applyBorder="1" applyAlignment="1">
      <alignment horizontal="center" vertical="center"/>
    </xf>
    <xf fontId="28" fillId="61" borderId="13" numFmtId="49" xfId="0" applyNumberFormat="1" applyFont="1" applyFill="1" applyBorder="1" applyAlignment="1">
      <alignment horizontal="center" vertical="center"/>
    </xf>
    <xf fontId="28" fillId="61" borderId="14" numFmtId="49" xfId="0" applyNumberFormat="1" applyFont="1" applyFill="1" applyBorder="1" applyAlignment="1">
      <alignment horizontal="center" vertical="center"/>
    </xf>
    <xf fontId="28" fillId="61" borderId="15" numFmtId="49" xfId="0" applyNumberFormat="1" applyFont="1" applyFill="1" applyBorder="1" applyAlignment="1">
      <alignment horizontal="center" vertical="center"/>
    </xf>
    <xf fontId="28" fillId="61" borderId="30" numFmtId="49" xfId="0" applyNumberFormat="1" applyFont="1" applyFill="1" applyBorder="1" applyAlignment="1">
      <alignment horizontal="center" vertical="center"/>
    </xf>
    <xf fontId="23" fillId="61" borderId="12" numFmtId="0" xfId="0" applyFont="1" applyFill="1" applyBorder="1" applyAlignment="1">
      <alignment vertical="center" wrapText="1"/>
    </xf>
    <xf fontId="23" fillId="61" borderId="30" numFmtId="0" xfId="0" applyFont="1" applyFill="1" applyBorder="1" applyAlignment="1">
      <alignment horizontal="center" vertical="center" wrapText="1"/>
    </xf>
    <xf fontId="23" fillId="61" borderId="12" numFmtId="169" xfId="0" applyNumberFormat="1" applyFont="1" applyFill="1" applyBorder="1" applyAlignment="1">
      <alignment horizontal="center" vertical="center" wrapText="1"/>
    </xf>
    <xf fontId="23" fillId="61" borderId="12" numFmtId="0" xfId="0" applyFont="1" applyFill="1" applyBorder="1" applyAlignment="1">
      <alignment horizontal="center" vertical="center" wrapText="1"/>
    </xf>
    <xf fontId="28" fillId="61" borderId="12" numFmtId="49" xfId="0" applyNumberFormat="1" applyFont="1" applyFill="1" applyBorder="1" applyAlignment="1">
      <alignment horizontal="center" vertical="center"/>
    </xf>
    <xf fontId="23" fillId="61" borderId="12" numFmtId="0" xfId="0" applyFont="1" applyFill="1" applyBorder="1" applyAlignment="1">
      <alignment horizontal="left" vertical="center" wrapText="1"/>
    </xf>
    <xf fontId="22" fillId="61" borderId="12" numFmtId="0" xfId="0" applyFont="1" applyFill="1" applyBorder="1" applyAlignment="1">
      <alignment vertical="center" wrapText="1"/>
    </xf>
    <xf fontId="22" fillId="61" borderId="12" numFmtId="169" xfId="0" applyNumberFormat="1" applyFont="1" applyFill="1" applyBorder="1" applyAlignment="1">
      <alignment horizontal="center" vertical="center" wrapText="1"/>
    </xf>
    <xf fontId="22" fillId="61" borderId="12" numFmtId="0" xfId="0" applyFont="1" applyFill="1" applyBorder="1" applyAlignment="1">
      <alignment horizontal="center" vertical="center" wrapText="1"/>
    </xf>
    <xf fontId="22" fillId="61" borderId="12" numFmtId="0" xfId="0" applyFont="1" applyFill="1" applyBorder="1" applyAlignment="1">
      <alignment horizontal="left" vertical="center" wrapText="1"/>
    </xf>
    <xf fontId="23" fillId="0" borderId="12" numFmtId="0" xfId="0" applyFont="1" applyBorder="1" applyAlignment="1">
      <alignment horizontal="center" vertical="center" wrapText="1"/>
    </xf>
    <xf fontId="22" fillId="0" borderId="31" numFmtId="0" xfId="0" applyFont="1" applyBorder="1" applyAlignment="1">
      <alignment horizontal="center" vertical="center" wrapText="1"/>
    </xf>
    <xf fontId="36" fillId="0" borderId="0" numFmtId="0" xfId="0" applyFont="1" applyAlignment="1">
      <alignment horizontal="center" vertical="top" wrapText="1"/>
    </xf>
    <xf fontId="36" fillId="0" borderId="0" numFmtId="0" xfId="0" applyFont="1" applyAlignment="1">
      <alignment horizontal="left" vertical="top" wrapText="1"/>
    </xf>
    <xf fontId="43" fillId="0" borderId="0" numFmtId="0" xfId="0" applyFont="1" applyAlignment="1">
      <alignment horizontal="left" vertical="top"/>
    </xf>
    <xf fontId="36" fillId="0" borderId="0" numFmtId="0" xfId="0" applyFont="1" applyAlignment="1">
      <alignment wrapText="1"/>
    </xf>
    <xf fontId="39" fillId="0" borderId="46" numFmtId="0" xfId="0" applyFont="1" applyBorder="1" applyAlignment="1">
      <alignment horizontal="center" vertical="top"/>
    </xf>
    <xf fontId="39" fillId="0" borderId="47" numFmtId="0" xfId="0" applyFont="1" applyBorder="1" applyAlignment="1">
      <alignment horizontal="center" vertical="top"/>
    </xf>
    <xf fontId="39" fillId="0" borderId="48" numFmtId="0" xfId="0" applyFont="1" applyBorder="1" applyAlignment="1">
      <alignment horizontal="center" vertical="top"/>
    </xf>
    <xf fontId="36" fillId="0" borderId="46" numFmtId="0" xfId="0" applyFont="1" applyBorder="1" applyAlignment="1">
      <alignment horizontal="center" vertical="top"/>
    </xf>
    <xf fontId="36" fillId="0" borderId="47" numFmtId="0" xfId="0" applyFont="1" applyBorder="1" applyAlignment="1">
      <alignment horizontal="center" vertical="top"/>
    </xf>
    <xf fontId="36" fillId="0" borderId="48" numFmtId="0" xfId="0" applyFont="1" applyBorder="1" applyAlignment="1">
      <alignment horizontal="center" vertical="top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31"/>
    <outlinePr applyStyles="0" summaryBelow="1" summaryRight="1" showOutlineSymbols="1"/>
    <pageSetUpPr autoPageBreaks="1" fitToPage="0"/>
  </sheetPr>
  <sheetViews>
    <sheetView zoomScale="70" workbookViewId="0">
      <selection activeCell="B50" activeCellId="0" sqref="B50:B52"/>
    </sheetView>
  </sheetViews>
  <sheetFormatPr defaultColWidth="9" defaultRowHeight="12.75"/>
  <cols>
    <col customWidth="1" min="1" max="1" style="2" width="5.5714285714285703"/>
    <col customWidth="1" min="2" max="2" style="2" width="44.857142857142897"/>
    <col customWidth="1" min="3" max="4" style="2" width="40.7109375"/>
    <col customWidth="1" min="5" max="5" style="2" width="22.847619047618998"/>
    <col customWidth="1" min="6" max="9" style="2" width="16.1428571428571"/>
    <col customWidth="1" min="10" max="10" style="3" width="20.6095238095238"/>
    <col customWidth="1" min="11" max="12" style="3" width="16.1428571428571"/>
    <col customWidth="1" min="13" max="13" style="3" width="20.1428571428571"/>
    <col customWidth="1" min="14" max="14" style="3" width="16.1428571428571"/>
    <col min="15" max="16384" style="1" width="9.1428571428571406"/>
  </cols>
  <sheetData>
    <row r="1" ht="15">
      <c r="J1" s="2"/>
      <c r="K1" s="2"/>
      <c r="L1" s="2"/>
      <c r="M1" s="2"/>
      <c r="N1" s="4" t="s">
        <v>0</v>
      </c>
    </row>
    <row r="2" ht="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7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s="6" customFormat="1" ht="1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</row>
    <row r="5" s="6" customFormat="1" ht="15">
      <c r="A5" s="8" t="s">
        <v>16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="1" customFormat="1" ht="15">
      <c r="A6" s="9" t="s">
        <v>17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="1" customFormat="1" ht="71.25" customHeight="1">
      <c r="A7" s="10" t="s">
        <v>18</v>
      </c>
      <c r="B7" s="11" t="s">
        <v>19</v>
      </c>
      <c r="C7" s="12" t="s">
        <v>20</v>
      </c>
      <c r="D7" s="10" t="s">
        <v>21</v>
      </c>
      <c r="E7" s="10" t="s">
        <v>22</v>
      </c>
      <c r="F7" s="10" t="s">
        <v>23</v>
      </c>
      <c r="G7" s="10">
        <v>92</v>
      </c>
      <c r="H7" s="10">
        <v>92</v>
      </c>
      <c r="I7" s="10"/>
      <c r="J7" s="10" t="s">
        <v>24</v>
      </c>
      <c r="K7" s="10">
        <v>76.5</v>
      </c>
      <c r="L7" s="10">
        <v>76.5</v>
      </c>
      <c r="M7" s="10" t="s">
        <v>25</v>
      </c>
      <c r="N7" s="10"/>
    </row>
    <row r="8" s="1" customFormat="1" ht="45">
      <c r="A8" s="10" t="s">
        <v>26</v>
      </c>
      <c r="B8" s="11" t="s">
        <v>19</v>
      </c>
      <c r="C8" s="12" t="s">
        <v>27</v>
      </c>
      <c r="D8" s="10" t="s">
        <v>21</v>
      </c>
      <c r="E8" s="10" t="s">
        <v>22</v>
      </c>
      <c r="F8" s="10" t="s">
        <v>28</v>
      </c>
      <c r="G8" s="10">
        <v>1</v>
      </c>
      <c r="H8" s="10">
        <v>1</v>
      </c>
      <c r="I8" s="10"/>
      <c r="J8" s="10" t="s">
        <v>24</v>
      </c>
      <c r="K8" s="10">
        <v>5</v>
      </c>
      <c r="L8" s="10">
        <v>5</v>
      </c>
      <c r="M8" s="10" t="s">
        <v>25</v>
      </c>
      <c r="N8" s="10"/>
    </row>
    <row r="9" s="1" customFormat="1" ht="45">
      <c r="A9" s="10" t="s">
        <v>29</v>
      </c>
      <c r="B9" s="11" t="s">
        <v>19</v>
      </c>
      <c r="C9" s="12" t="s">
        <v>30</v>
      </c>
      <c r="D9" s="10" t="s">
        <v>21</v>
      </c>
      <c r="E9" s="10" t="s">
        <v>22</v>
      </c>
      <c r="F9" s="10" t="s">
        <v>31</v>
      </c>
      <c r="G9" s="10">
        <v>5</v>
      </c>
      <c r="H9" s="10">
        <v>5</v>
      </c>
      <c r="I9" s="10"/>
      <c r="J9" s="10" t="s">
        <v>24</v>
      </c>
      <c r="K9" s="10">
        <v>11</v>
      </c>
      <c r="L9" s="10">
        <v>11</v>
      </c>
      <c r="M9" s="10" t="s">
        <v>25</v>
      </c>
      <c r="N9" s="10"/>
    </row>
    <row r="10" s="1" customFormat="1" ht="45">
      <c r="A10" s="13" t="s">
        <v>32</v>
      </c>
      <c r="B10" s="11" t="s">
        <v>19</v>
      </c>
      <c r="C10" s="12" t="s">
        <v>33</v>
      </c>
      <c r="D10" s="10" t="s">
        <v>21</v>
      </c>
      <c r="E10" s="10" t="s">
        <v>22</v>
      </c>
      <c r="F10" s="10" t="s">
        <v>34</v>
      </c>
      <c r="G10" s="10">
        <v>103.68000000000001</v>
      </c>
      <c r="H10" s="10">
        <v>103.68000000000001</v>
      </c>
      <c r="I10" s="10"/>
      <c r="J10" s="10" t="s">
        <v>24</v>
      </c>
      <c r="K10" s="10">
        <v>198</v>
      </c>
      <c r="L10" s="10">
        <v>198</v>
      </c>
      <c r="M10" s="10" t="s">
        <v>25</v>
      </c>
      <c r="N10" s="10"/>
    </row>
    <row r="11" s="14" customFormat="1" ht="60">
      <c r="A11" s="15" t="s">
        <v>35</v>
      </c>
      <c r="B11" s="11" t="s">
        <v>19</v>
      </c>
      <c r="C11" s="12" t="s">
        <v>36</v>
      </c>
      <c r="D11" s="10" t="s">
        <v>21</v>
      </c>
      <c r="E11" s="10" t="s">
        <v>37</v>
      </c>
      <c r="F11" s="10" t="s">
        <v>38</v>
      </c>
      <c r="G11" s="10">
        <v>0</v>
      </c>
      <c r="H11" s="10">
        <v>0</v>
      </c>
      <c r="I11" s="10"/>
      <c r="J11" s="10" t="s">
        <v>24</v>
      </c>
      <c r="K11" s="10">
        <v>1</v>
      </c>
      <c r="L11" s="10">
        <v>1</v>
      </c>
      <c r="M11" s="10" t="s">
        <v>25</v>
      </c>
      <c r="N11" s="10"/>
    </row>
    <row r="12" s="1" customFormat="1" ht="90">
      <c r="A12" s="16" t="s">
        <v>39</v>
      </c>
      <c r="B12" s="11" t="s">
        <v>19</v>
      </c>
      <c r="C12" s="12" t="s">
        <v>40</v>
      </c>
      <c r="D12" s="10" t="s">
        <v>21</v>
      </c>
      <c r="E12" s="10" t="s">
        <v>37</v>
      </c>
      <c r="F12" s="10" t="s">
        <v>38</v>
      </c>
      <c r="G12" s="10">
        <v>0</v>
      </c>
      <c r="H12" s="10">
        <v>0</v>
      </c>
      <c r="I12" s="10"/>
      <c r="J12" s="10" t="s">
        <v>24</v>
      </c>
      <c r="K12" s="10">
        <v>0</v>
      </c>
      <c r="L12" s="10">
        <v>0</v>
      </c>
      <c r="M12" s="10" t="s">
        <v>25</v>
      </c>
      <c r="N12" s="10"/>
    </row>
    <row r="13" s="1" customFormat="1" ht="45">
      <c r="A13" s="16" t="s">
        <v>41</v>
      </c>
      <c r="B13" s="11" t="s">
        <v>19</v>
      </c>
      <c r="C13" s="12" t="s">
        <v>42</v>
      </c>
      <c r="D13" s="10" t="s">
        <v>21</v>
      </c>
      <c r="E13" s="10" t="s">
        <v>37</v>
      </c>
      <c r="F13" s="10" t="s">
        <v>34</v>
      </c>
      <c r="G13" s="10">
        <v>0</v>
      </c>
      <c r="H13" s="10">
        <v>0</v>
      </c>
      <c r="I13" s="10"/>
      <c r="J13" s="10" t="s">
        <v>24</v>
      </c>
      <c r="K13" s="10">
        <v>4.7999999999999998</v>
      </c>
      <c r="L13" s="10">
        <v>4.7999999999999998</v>
      </c>
      <c r="M13" s="10" t="s">
        <v>25</v>
      </c>
      <c r="N13" s="10"/>
    </row>
    <row r="14" s="14" customFormat="1" ht="15">
      <c r="A14" s="17" t="s">
        <v>43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s="1" customFormat="1" ht="15">
      <c r="A15" s="18" t="s">
        <v>44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="1" customFormat="1" ht="60">
      <c r="A16" s="19" t="s">
        <v>45</v>
      </c>
      <c r="B16" s="11" t="s">
        <v>46</v>
      </c>
      <c r="C16" s="20" t="s">
        <v>47</v>
      </c>
      <c r="D16" s="21" t="s">
        <v>21</v>
      </c>
      <c r="E16" s="21" t="s">
        <v>48</v>
      </c>
      <c r="F16" s="21" t="s">
        <v>23</v>
      </c>
      <c r="G16" s="19" t="s">
        <v>49</v>
      </c>
      <c r="H16" s="19">
        <v>100</v>
      </c>
      <c r="I16" s="19" t="s">
        <v>49</v>
      </c>
      <c r="J16" s="19" t="s">
        <v>50</v>
      </c>
      <c r="K16" s="19">
        <v>100</v>
      </c>
      <c r="L16" s="19" t="s">
        <v>49</v>
      </c>
      <c r="M16" s="21" t="s">
        <v>51</v>
      </c>
      <c r="N16" s="19" t="s">
        <v>49</v>
      </c>
    </row>
    <row r="17" ht="60">
      <c r="A17" s="19" t="s">
        <v>52</v>
      </c>
      <c r="B17" s="11" t="s">
        <v>46</v>
      </c>
      <c r="C17" s="20" t="s">
        <v>53</v>
      </c>
      <c r="D17" s="21" t="s">
        <v>21</v>
      </c>
      <c r="E17" s="21" t="s">
        <v>48</v>
      </c>
      <c r="F17" s="21" t="s">
        <v>23</v>
      </c>
      <c r="G17" s="19" t="s">
        <v>49</v>
      </c>
      <c r="H17" s="19">
        <v>100</v>
      </c>
      <c r="I17" s="19" t="s">
        <v>49</v>
      </c>
      <c r="J17" s="19" t="s">
        <v>50</v>
      </c>
      <c r="K17" s="19">
        <v>100</v>
      </c>
      <c r="L17" s="19" t="s">
        <v>49</v>
      </c>
      <c r="M17" s="21" t="s">
        <v>51</v>
      </c>
      <c r="N17" s="19" t="s">
        <v>49</v>
      </c>
    </row>
    <row r="18" ht="15">
      <c r="A18" s="22" t="s">
        <v>54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ht="120">
      <c r="A19" s="19" t="s">
        <v>55</v>
      </c>
      <c r="B19" s="11" t="s">
        <v>46</v>
      </c>
      <c r="C19" s="20" t="s">
        <v>56</v>
      </c>
      <c r="D19" s="21" t="s">
        <v>21</v>
      </c>
      <c r="E19" s="21" t="s">
        <v>48</v>
      </c>
      <c r="F19" s="21" t="s">
        <v>23</v>
      </c>
      <c r="G19" s="19" t="s">
        <v>49</v>
      </c>
      <c r="H19" s="19">
        <v>100</v>
      </c>
      <c r="I19" s="19" t="s">
        <v>49</v>
      </c>
      <c r="J19" s="19" t="s">
        <v>50</v>
      </c>
      <c r="K19" s="19">
        <v>100</v>
      </c>
      <c r="L19" s="19" t="s">
        <v>49</v>
      </c>
      <c r="M19" s="21" t="s">
        <v>51</v>
      </c>
      <c r="N19" s="19" t="s">
        <v>49</v>
      </c>
    </row>
    <row r="20" ht="75">
      <c r="A20" s="19" t="s">
        <v>57</v>
      </c>
      <c r="B20" s="11" t="s">
        <v>46</v>
      </c>
      <c r="C20" s="20" t="s">
        <v>58</v>
      </c>
      <c r="D20" s="21" t="s">
        <v>21</v>
      </c>
      <c r="E20" s="21" t="s">
        <v>48</v>
      </c>
      <c r="F20" s="21" t="s">
        <v>23</v>
      </c>
      <c r="G20" s="19" t="s">
        <v>49</v>
      </c>
      <c r="H20" s="19">
        <v>100</v>
      </c>
      <c r="I20" s="19" t="s">
        <v>49</v>
      </c>
      <c r="J20" s="19" t="s">
        <v>50</v>
      </c>
      <c r="K20" s="19">
        <v>100</v>
      </c>
      <c r="L20" s="19" t="s">
        <v>49</v>
      </c>
      <c r="M20" s="21" t="s">
        <v>51</v>
      </c>
      <c r="N20" s="19" t="s">
        <v>49</v>
      </c>
    </row>
    <row r="21" ht="210">
      <c r="A21" s="19" t="s">
        <v>59</v>
      </c>
      <c r="B21" s="11" t="s">
        <v>46</v>
      </c>
      <c r="C21" s="20" t="s">
        <v>60</v>
      </c>
      <c r="D21" s="21" t="s">
        <v>21</v>
      </c>
      <c r="E21" s="21" t="s">
        <v>48</v>
      </c>
      <c r="F21" s="21" t="s">
        <v>23</v>
      </c>
      <c r="G21" s="19" t="s">
        <v>49</v>
      </c>
      <c r="H21" s="19">
        <v>100</v>
      </c>
      <c r="I21" s="19" t="s">
        <v>49</v>
      </c>
      <c r="J21" s="19" t="s">
        <v>50</v>
      </c>
      <c r="K21" s="19">
        <v>100</v>
      </c>
      <c r="L21" s="19" t="s">
        <v>49</v>
      </c>
      <c r="M21" s="21" t="s">
        <v>51</v>
      </c>
      <c r="N21" s="19" t="s">
        <v>49</v>
      </c>
    </row>
    <row r="22" ht="15">
      <c r="A22" s="23" t="s">
        <v>61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ht="60">
      <c r="A23" s="19" t="s">
        <v>62</v>
      </c>
      <c r="B23" s="11" t="s">
        <v>46</v>
      </c>
      <c r="C23" s="20" t="s">
        <v>63</v>
      </c>
      <c r="D23" s="21" t="s">
        <v>21</v>
      </c>
      <c r="E23" s="21" t="s">
        <v>48</v>
      </c>
      <c r="F23" s="21" t="s">
        <v>23</v>
      </c>
      <c r="G23" s="19" t="s">
        <v>49</v>
      </c>
      <c r="H23" s="19">
        <v>74.200000000000003</v>
      </c>
      <c r="I23" s="19" t="s">
        <v>49</v>
      </c>
      <c r="J23" s="19" t="s">
        <v>50</v>
      </c>
      <c r="K23" s="19">
        <v>74.200000000000003</v>
      </c>
      <c r="L23" s="19" t="s">
        <v>49</v>
      </c>
      <c r="M23" s="21" t="s">
        <v>51</v>
      </c>
      <c r="N23" s="24"/>
    </row>
    <row r="24" ht="15">
      <c r="A24" s="22" t="s">
        <v>64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ht="135">
      <c r="A25" s="19" t="s">
        <v>65</v>
      </c>
      <c r="B25" s="11" t="s">
        <v>46</v>
      </c>
      <c r="C25" s="20" t="s">
        <v>66</v>
      </c>
      <c r="D25" s="21" t="s">
        <v>21</v>
      </c>
      <c r="E25" s="21" t="s">
        <v>48</v>
      </c>
      <c r="F25" s="21" t="s">
        <v>23</v>
      </c>
      <c r="G25" s="19" t="s">
        <v>49</v>
      </c>
      <c r="H25" s="19">
        <v>100</v>
      </c>
      <c r="I25" s="19" t="s">
        <v>49</v>
      </c>
      <c r="J25" s="19" t="s">
        <v>50</v>
      </c>
      <c r="K25" s="19">
        <v>100</v>
      </c>
      <c r="L25" s="19" t="s">
        <v>49</v>
      </c>
      <c r="M25" s="21" t="s">
        <v>51</v>
      </c>
      <c r="N25" s="19" t="s">
        <v>49</v>
      </c>
    </row>
    <row r="26" ht="15">
      <c r="A26" s="22" t="s">
        <v>67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ht="165">
      <c r="A27" s="19" t="s">
        <v>68</v>
      </c>
      <c r="B27" s="11" t="s">
        <v>46</v>
      </c>
      <c r="C27" s="20" t="s">
        <v>69</v>
      </c>
      <c r="D27" s="21" t="s">
        <v>21</v>
      </c>
      <c r="E27" s="21" t="s">
        <v>48</v>
      </c>
      <c r="F27" s="21" t="s">
        <v>23</v>
      </c>
      <c r="G27" s="19" t="s">
        <v>49</v>
      </c>
      <c r="H27" s="19">
        <v>100</v>
      </c>
      <c r="I27" s="19" t="s">
        <v>49</v>
      </c>
      <c r="J27" s="19" t="s">
        <v>50</v>
      </c>
      <c r="K27" s="19">
        <v>100</v>
      </c>
      <c r="L27" s="19" t="s">
        <v>49</v>
      </c>
      <c r="M27" s="21" t="s">
        <v>51</v>
      </c>
      <c r="N27" s="19" t="s">
        <v>49</v>
      </c>
    </row>
    <row r="28" ht="90">
      <c r="A28" s="19" t="s">
        <v>70</v>
      </c>
      <c r="B28" s="11" t="s">
        <v>46</v>
      </c>
      <c r="C28" s="20" t="s">
        <v>71</v>
      </c>
      <c r="D28" s="25" t="s">
        <v>21</v>
      </c>
      <c r="E28" s="21" t="s">
        <v>48</v>
      </c>
      <c r="F28" s="21" t="s">
        <v>23</v>
      </c>
      <c r="G28" s="19" t="s">
        <v>49</v>
      </c>
      <c r="H28" s="19">
        <v>4</v>
      </c>
      <c r="I28" s="19" t="s">
        <v>49</v>
      </c>
      <c r="J28" s="19" t="s">
        <v>50</v>
      </c>
      <c r="K28" s="19">
        <v>4</v>
      </c>
      <c r="L28" s="19" t="s">
        <v>49</v>
      </c>
      <c r="M28" s="21" t="s">
        <v>51</v>
      </c>
      <c r="N28" s="19" t="s">
        <v>49</v>
      </c>
    </row>
    <row r="29" ht="15">
      <c r="A29" s="22" t="s">
        <v>72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ht="60">
      <c r="A30" s="19" t="s">
        <v>73</v>
      </c>
      <c r="B30" s="11" t="s">
        <v>46</v>
      </c>
      <c r="C30" s="20" t="s">
        <v>74</v>
      </c>
      <c r="D30" s="21" t="s">
        <v>21</v>
      </c>
      <c r="E30" s="21" t="s">
        <v>48</v>
      </c>
      <c r="F30" s="21" t="s">
        <v>23</v>
      </c>
      <c r="G30" s="19" t="s">
        <v>49</v>
      </c>
      <c r="H30" s="19">
        <v>95</v>
      </c>
      <c r="I30" s="19" t="s">
        <v>49</v>
      </c>
      <c r="J30" s="19" t="s">
        <v>50</v>
      </c>
      <c r="K30" s="19">
        <v>95</v>
      </c>
      <c r="L30" s="19" t="s">
        <v>49</v>
      </c>
      <c r="M30" s="21" t="s">
        <v>51</v>
      </c>
      <c r="N30" s="19" t="s">
        <v>49</v>
      </c>
    </row>
    <row r="31" ht="15">
      <c r="A31" s="26" t="s">
        <v>75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</row>
    <row r="32" ht="15">
      <c r="A32" s="27" t="s">
        <v>76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ht="105">
      <c r="A33" s="28" t="s">
        <v>77</v>
      </c>
      <c r="B33" s="11" t="s">
        <v>78</v>
      </c>
      <c r="C33" s="29" t="s">
        <v>79</v>
      </c>
      <c r="D33" s="30" t="s">
        <v>21</v>
      </c>
      <c r="E33" s="28" t="s">
        <v>80</v>
      </c>
      <c r="F33" s="28" t="s">
        <v>23</v>
      </c>
      <c r="G33" s="28">
        <v>99.700000000000003</v>
      </c>
      <c r="H33" s="28">
        <v>99.700000000000003</v>
      </c>
      <c r="I33" s="28" t="s">
        <v>49</v>
      </c>
      <c r="J33" s="28" t="s">
        <v>81</v>
      </c>
      <c r="K33" s="28">
        <v>99.700000000000003</v>
      </c>
      <c r="L33" s="28">
        <v>99.700000000000003</v>
      </c>
      <c r="M33" s="28" t="s">
        <v>82</v>
      </c>
      <c r="N33" s="28"/>
    </row>
    <row r="34" ht="15">
      <c r="A34" s="27" t="s">
        <v>83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  <row r="35" s="1" customFormat="1" ht="105">
      <c r="A35" s="28" t="s">
        <v>84</v>
      </c>
      <c r="B35" s="11" t="s">
        <v>78</v>
      </c>
      <c r="C35" s="29" t="s">
        <v>85</v>
      </c>
      <c r="D35" s="30" t="s">
        <v>21</v>
      </c>
      <c r="E35" s="28" t="s">
        <v>80</v>
      </c>
      <c r="F35" s="28" t="s">
        <v>23</v>
      </c>
      <c r="G35" s="28">
        <v>100</v>
      </c>
      <c r="H35" s="28">
        <v>100</v>
      </c>
      <c r="I35" s="28" t="s">
        <v>49</v>
      </c>
      <c r="J35" s="28" t="s">
        <v>81</v>
      </c>
      <c r="K35" s="28">
        <v>100</v>
      </c>
      <c r="L35" s="28">
        <v>100</v>
      </c>
      <c r="M35" s="28" t="s">
        <v>82</v>
      </c>
      <c r="N35" s="28"/>
    </row>
    <row r="36" s="1" customFormat="1" ht="15">
      <c r="A36" s="31" t="s">
        <v>86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3"/>
    </row>
    <row r="37" ht="15">
      <c r="A37" s="34" t="s">
        <v>87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6"/>
    </row>
    <row r="38" ht="45">
      <c r="A38" s="37" t="s">
        <v>77</v>
      </c>
      <c r="B38" s="38" t="s">
        <v>46</v>
      </c>
      <c r="C38" s="39" t="s">
        <v>88</v>
      </c>
      <c r="D38" s="37" t="s">
        <v>89</v>
      </c>
      <c r="E38" s="37" t="s">
        <v>80</v>
      </c>
      <c r="F38" s="37" t="s">
        <v>90</v>
      </c>
      <c r="G38" s="37">
        <v>468</v>
      </c>
      <c r="H38" s="37">
        <v>470</v>
      </c>
      <c r="I38" s="37"/>
      <c r="J38" s="37" t="s">
        <v>91</v>
      </c>
      <c r="K38" s="37">
        <v>1871.0899999999999</v>
      </c>
      <c r="L38" s="37">
        <v>1871.0899999999999</v>
      </c>
      <c r="M38" s="37" t="s">
        <v>51</v>
      </c>
      <c r="N38" s="37"/>
    </row>
    <row r="39" ht="165">
      <c r="A39" s="40" t="s">
        <v>84</v>
      </c>
      <c r="B39" s="38" t="s">
        <v>46</v>
      </c>
      <c r="C39" s="39" t="s">
        <v>92</v>
      </c>
      <c r="D39" s="37" t="s">
        <v>89</v>
      </c>
      <c r="E39" s="37" t="s">
        <v>80</v>
      </c>
      <c r="F39" s="37" t="s">
        <v>23</v>
      </c>
      <c r="G39" s="37">
        <v>100</v>
      </c>
      <c r="H39" s="37">
        <v>100</v>
      </c>
      <c r="I39" s="37"/>
      <c r="J39" s="37" t="s">
        <v>93</v>
      </c>
      <c r="K39" s="37">
        <v>100</v>
      </c>
      <c r="L39" s="37">
        <v>100</v>
      </c>
      <c r="M39" s="37" t="s">
        <v>51</v>
      </c>
      <c r="N39" s="37"/>
    </row>
    <row r="40" ht="15">
      <c r="A40" s="34" t="s">
        <v>94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6"/>
    </row>
    <row r="41" ht="60">
      <c r="A41" s="37" t="s">
        <v>95</v>
      </c>
      <c r="B41" s="38" t="s">
        <v>46</v>
      </c>
      <c r="C41" s="39" t="s">
        <v>96</v>
      </c>
      <c r="D41" s="37" t="s">
        <v>89</v>
      </c>
      <c r="E41" s="37" t="s">
        <v>80</v>
      </c>
      <c r="F41" s="37" t="s">
        <v>97</v>
      </c>
      <c r="G41" s="37">
        <v>1</v>
      </c>
      <c r="H41" s="37">
        <v>1</v>
      </c>
      <c r="I41" s="37"/>
      <c r="J41" s="37" t="s">
        <v>91</v>
      </c>
      <c r="K41" s="37">
        <v>1</v>
      </c>
      <c r="L41" s="37">
        <v>1</v>
      </c>
      <c r="M41" s="37" t="s">
        <v>25</v>
      </c>
      <c r="N41" s="37"/>
    </row>
    <row r="42" ht="15">
      <c r="A42" s="34" t="s">
        <v>98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6"/>
    </row>
    <row r="43" ht="45">
      <c r="A43" s="37" t="s">
        <v>99</v>
      </c>
      <c r="B43" s="38" t="s">
        <v>46</v>
      </c>
      <c r="C43" s="39" t="s">
        <v>100</v>
      </c>
      <c r="D43" s="37" t="s">
        <v>89</v>
      </c>
      <c r="E43" s="37" t="s">
        <v>80</v>
      </c>
      <c r="F43" s="37" t="s">
        <v>23</v>
      </c>
      <c r="G43" s="37">
        <v>100</v>
      </c>
      <c r="H43" s="37">
        <v>100</v>
      </c>
      <c r="I43" s="37"/>
      <c r="J43" s="37" t="s">
        <v>91</v>
      </c>
      <c r="K43" s="37">
        <v>100</v>
      </c>
      <c r="L43" s="37">
        <v>100</v>
      </c>
      <c r="M43" s="37" t="s">
        <v>25</v>
      </c>
      <c r="N43" s="37"/>
    </row>
    <row r="44" ht="90">
      <c r="A44" s="37" t="s">
        <v>101</v>
      </c>
      <c r="B44" s="38" t="s">
        <v>46</v>
      </c>
      <c r="C44" s="41" t="s">
        <v>102</v>
      </c>
      <c r="D44" s="37" t="s">
        <v>89</v>
      </c>
      <c r="E44" s="37" t="s">
        <v>80</v>
      </c>
      <c r="F44" s="37" t="s">
        <v>23</v>
      </c>
      <c r="G44" s="37">
        <v>80</v>
      </c>
      <c r="H44" s="37">
        <v>80</v>
      </c>
      <c r="I44" s="37"/>
      <c r="J44" s="37" t="s">
        <v>91</v>
      </c>
      <c r="K44" s="37">
        <v>80</v>
      </c>
      <c r="L44" s="37">
        <v>80</v>
      </c>
      <c r="M44" s="37" t="s">
        <v>25</v>
      </c>
      <c r="N44" s="37"/>
    </row>
    <row r="45" ht="15">
      <c r="A45" s="42" t="s">
        <v>103</v>
      </c>
      <c r="B45" s="35"/>
      <c r="C45" s="43"/>
      <c r="D45" s="43"/>
      <c r="E45" s="35"/>
      <c r="F45" s="43"/>
      <c r="G45" s="43"/>
      <c r="H45" s="43"/>
      <c r="I45" s="43"/>
      <c r="J45" s="43"/>
      <c r="K45" s="43"/>
      <c r="L45" s="43"/>
      <c r="M45" s="35"/>
      <c r="N45" s="44"/>
    </row>
    <row r="46" ht="60">
      <c r="A46" s="45" t="s">
        <v>104</v>
      </c>
      <c r="B46" s="46" t="s">
        <v>46</v>
      </c>
      <c r="C46" s="47" t="s">
        <v>105</v>
      </c>
      <c r="D46" s="45" t="s">
        <v>89</v>
      </c>
      <c r="E46" s="48" t="s">
        <v>80</v>
      </c>
      <c r="F46" s="45" t="s">
        <v>90</v>
      </c>
      <c r="G46" s="45">
        <v>35</v>
      </c>
      <c r="H46" s="45">
        <v>35.5</v>
      </c>
      <c r="I46" s="45"/>
      <c r="J46" s="45" t="s">
        <v>91</v>
      </c>
      <c r="K46" s="45">
        <v>155</v>
      </c>
      <c r="L46" s="45">
        <v>155</v>
      </c>
      <c r="M46" s="48" t="s">
        <v>25</v>
      </c>
      <c r="N46" s="49"/>
    </row>
    <row r="47" ht="15">
      <c r="A47" s="50" t="s">
        <v>106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2"/>
    </row>
    <row r="48" ht="75">
      <c r="A48" s="45" t="s">
        <v>107</v>
      </c>
      <c r="B48" s="53" t="s">
        <v>46</v>
      </c>
      <c r="C48" s="47" t="s">
        <v>108</v>
      </c>
      <c r="D48" s="45" t="s">
        <v>89</v>
      </c>
      <c r="E48" s="54" t="s">
        <v>80</v>
      </c>
      <c r="F48" s="45" t="s">
        <v>23</v>
      </c>
      <c r="G48" s="45">
        <v>80</v>
      </c>
      <c r="H48" s="45">
        <v>80</v>
      </c>
      <c r="I48" s="45"/>
      <c r="J48" s="45" t="s">
        <v>91</v>
      </c>
      <c r="K48" s="45">
        <v>80</v>
      </c>
      <c r="L48" s="45">
        <v>80</v>
      </c>
      <c r="M48" s="54" t="s">
        <v>25</v>
      </c>
      <c r="N48" s="49"/>
    </row>
    <row r="49" ht="15">
      <c r="A49" s="55" t="s">
        <v>109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/>
    </row>
    <row r="50" ht="37.5" customHeight="1">
      <c r="A50" s="58" t="s">
        <v>110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60"/>
    </row>
    <row r="51" ht="75">
      <c r="A51" s="61" t="s">
        <v>18</v>
      </c>
      <c r="B51" s="62" t="s">
        <v>111</v>
      </c>
      <c r="C51" s="63" t="s">
        <v>112</v>
      </c>
      <c r="D51" s="61" t="s">
        <v>21</v>
      </c>
      <c r="E51" s="61" t="s">
        <v>80</v>
      </c>
      <c r="F51" s="61" t="s">
        <v>113</v>
      </c>
      <c r="G51" s="61">
        <v>68.700000000000003</v>
      </c>
      <c r="H51" s="61">
        <v>68.700000000000003</v>
      </c>
      <c r="I51" s="61" t="s">
        <v>49</v>
      </c>
      <c r="J51" s="61" t="s">
        <v>114</v>
      </c>
      <c r="K51" s="61">
        <v>70.5</v>
      </c>
      <c r="L51" s="61">
        <v>70.5</v>
      </c>
      <c r="M51" s="61" t="s">
        <v>51</v>
      </c>
      <c r="N51" s="64"/>
    </row>
    <row r="52" ht="60">
      <c r="A52" s="61" t="s">
        <v>18</v>
      </c>
      <c r="B52" s="62" t="s">
        <v>111</v>
      </c>
      <c r="C52" s="63" t="s">
        <v>115</v>
      </c>
      <c r="D52" s="61" t="s">
        <v>21</v>
      </c>
      <c r="E52" s="61" t="s">
        <v>80</v>
      </c>
      <c r="F52" s="61" t="s">
        <v>113</v>
      </c>
      <c r="G52" s="61">
        <v>3.7200000000000002</v>
      </c>
      <c r="H52" s="61">
        <v>3.7200000000000002</v>
      </c>
      <c r="I52" s="61" t="s">
        <v>49</v>
      </c>
      <c r="J52" s="61" t="s">
        <v>114</v>
      </c>
      <c r="K52" s="61">
        <v>4.2999999999999998</v>
      </c>
      <c r="L52" s="61">
        <v>4.2999999999999998</v>
      </c>
      <c r="M52" s="61" t="s">
        <v>51</v>
      </c>
      <c r="N52" s="64"/>
    </row>
    <row r="53" ht="39.75" customHeight="1">
      <c r="A53" s="65" t="s">
        <v>116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7"/>
    </row>
    <row r="54" ht="60">
      <c r="A54" s="61">
        <v>2</v>
      </c>
      <c r="B54" s="62" t="s">
        <v>111</v>
      </c>
      <c r="C54" s="63" t="s">
        <v>117</v>
      </c>
      <c r="D54" s="61" t="s">
        <v>21</v>
      </c>
      <c r="E54" s="61" t="s">
        <v>80</v>
      </c>
      <c r="F54" s="61" t="s">
        <v>118</v>
      </c>
      <c r="G54" s="61">
        <v>83.099999999999994</v>
      </c>
      <c r="H54" s="61">
        <v>83.099999999999994</v>
      </c>
      <c r="I54" s="61" t="s">
        <v>49</v>
      </c>
      <c r="J54" s="61" t="s">
        <v>114</v>
      </c>
      <c r="K54" s="61">
        <v>83.5</v>
      </c>
      <c r="L54" s="61">
        <v>83.5</v>
      </c>
      <c r="M54" s="61" t="s">
        <v>51</v>
      </c>
      <c r="N54" s="61"/>
    </row>
    <row r="55" ht="23.25" customHeight="1">
      <c r="A55" s="65" t="s">
        <v>119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7"/>
    </row>
    <row r="56" ht="60">
      <c r="A56" s="61">
        <v>3</v>
      </c>
      <c r="B56" s="62" t="s">
        <v>111</v>
      </c>
      <c r="C56" s="63" t="s">
        <v>120</v>
      </c>
      <c r="D56" s="61" t="s">
        <v>21</v>
      </c>
      <c r="E56" s="61" t="s">
        <v>80</v>
      </c>
      <c r="F56" s="61" t="s">
        <v>118</v>
      </c>
      <c r="G56" s="61">
        <v>5.1500000000000004</v>
      </c>
      <c r="H56" s="61">
        <v>5.1500000000000004</v>
      </c>
      <c r="I56" s="61" t="s">
        <v>49</v>
      </c>
      <c r="J56" s="61" t="s">
        <v>114</v>
      </c>
      <c r="K56" s="61">
        <v>5.5</v>
      </c>
      <c r="L56" s="61">
        <v>5.5</v>
      </c>
      <c r="M56" s="61" t="s">
        <v>51</v>
      </c>
      <c r="N56" s="61"/>
    </row>
    <row r="57" ht="15">
      <c r="A57" s="68" t="s">
        <v>121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70"/>
    </row>
    <row r="58" ht="15">
      <c r="A58" s="71" t="s">
        <v>122</v>
      </c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3"/>
    </row>
    <row r="59" ht="105">
      <c r="A59" s="74" t="s">
        <v>18</v>
      </c>
      <c r="B59" s="62" t="s">
        <v>111</v>
      </c>
      <c r="C59" s="75" t="s">
        <v>123</v>
      </c>
      <c r="D59" s="74" t="s">
        <v>21</v>
      </c>
      <c r="E59" s="74" t="s">
        <v>80</v>
      </c>
      <c r="F59" s="74" t="s">
        <v>113</v>
      </c>
      <c r="G59" s="74">
        <v>35.380000000000003</v>
      </c>
      <c r="H59" s="74">
        <v>35.380000000000003</v>
      </c>
      <c r="I59" s="74" t="s">
        <v>49</v>
      </c>
      <c r="J59" s="74" t="s">
        <v>124</v>
      </c>
      <c r="K59" s="74">
        <v>36.5</v>
      </c>
      <c r="L59" s="74">
        <v>36.5</v>
      </c>
      <c r="M59" s="74" t="s">
        <v>51</v>
      </c>
      <c r="N59" s="76"/>
    </row>
    <row r="60" ht="75">
      <c r="A60" s="74" t="s">
        <v>18</v>
      </c>
      <c r="B60" s="62" t="s">
        <v>111</v>
      </c>
      <c r="C60" s="75" t="s">
        <v>125</v>
      </c>
      <c r="D60" s="74" t="s">
        <v>21</v>
      </c>
      <c r="E60" s="74" t="s">
        <v>80</v>
      </c>
      <c r="F60" s="74" t="s">
        <v>113</v>
      </c>
      <c r="G60" s="74">
        <v>58.759999999999998</v>
      </c>
      <c r="H60" s="74">
        <v>58.759999999999998</v>
      </c>
      <c r="I60" s="74" t="s">
        <v>49</v>
      </c>
      <c r="J60" s="74" t="s">
        <v>124</v>
      </c>
      <c r="K60" s="74">
        <v>60.100000000000001</v>
      </c>
      <c r="L60" s="74">
        <v>60.100000000000001</v>
      </c>
      <c r="M60" s="74" t="s">
        <v>51</v>
      </c>
      <c r="N60" s="76"/>
    </row>
    <row r="61" ht="15">
      <c r="A61" s="77" t="s">
        <v>126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9"/>
    </row>
    <row r="62" ht="15">
      <c r="A62" s="80" t="s">
        <v>127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2"/>
    </row>
    <row r="63" ht="45">
      <c r="A63" s="83" t="s">
        <v>18</v>
      </c>
      <c r="B63" s="84" t="s">
        <v>111</v>
      </c>
      <c r="C63" s="85" t="s">
        <v>128</v>
      </c>
      <c r="D63" s="86" t="s">
        <v>21</v>
      </c>
      <c r="E63" s="86" t="s">
        <v>80</v>
      </c>
      <c r="F63" s="86" t="s">
        <v>129</v>
      </c>
      <c r="G63" s="86" t="s">
        <v>49</v>
      </c>
      <c r="H63" s="86" t="s">
        <v>49</v>
      </c>
      <c r="I63" s="86" t="s">
        <v>49</v>
      </c>
      <c r="J63" s="86" t="s">
        <v>124</v>
      </c>
      <c r="K63" s="86">
        <v>3</v>
      </c>
      <c r="L63" s="86">
        <v>3</v>
      </c>
      <c r="M63" s="86" t="s">
        <v>51</v>
      </c>
      <c r="N63" s="87"/>
    </row>
    <row r="64" ht="45">
      <c r="A64" s="83">
        <v>2</v>
      </c>
      <c r="B64" s="84" t="s">
        <v>111</v>
      </c>
      <c r="C64" s="85" t="s">
        <v>130</v>
      </c>
      <c r="D64" s="86" t="s">
        <v>21</v>
      </c>
      <c r="E64" s="86" t="s">
        <v>80</v>
      </c>
      <c r="F64" s="86" t="s">
        <v>129</v>
      </c>
      <c r="G64" s="86">
        <v>4</v>
      </c>
      <c r="H64" s="86">
        <v>4</v>
      </c>
      <c r="I64" s="86" t="s">
        <v>49</v>
      </c>
      <c r="J64" s="86" t="s">
        <v>124</v>
      </c>
      <c r="K64" s="86">
        <v>16</v>
      </c>
      <c r="L64" s="86">
        <v>16</v>
      </c>
      <c r="M64" s="86" t="s">
        <v>51</v>
      </c>
      <c r="N64" s="86"/>
    </row>
    <row r="65" ht="15">
      <c r="A65" s="83">
        <v>3</v>
      </c>
      <c r="B65" s="84" t="s">
        <v>111</v>
      </c>
      <c r="C65" s="85" t="s">
        <v>131</v>
      </c>
      <c r="D65" s="86" t="s">
        <v>21</v>
      </c>
      <c r="E65" s="86" t="s">
        <v>80</v>
      </c>
      <c r="F65" s="86" t="s">
        <v>132</v>
      </c>
      <c r="G65" s="86">
        <v>1794</v>
      </c>
      <c r="H65" s="86">
        <v>1794</v>
      </c>
      <c r="I65" s="86" t="s">
        <v>49</v>
      </c>
      <c r="J65" s="86" t="s">
        <v>124</v>
      </c>
      <c r="K65" s="86">
        <v>7176</v>
      </c>
      <c r="L65" s="86">
        <v>7176</v>
      </c>
      <c r="M65" s="86" t="s">
        <v>51</v>
      </c>
      <c r="N65" s="86"/>
    </row>
    <row r="66" ht="12.75">
      <c r="A66" s="88" t="s">
        <v>133</v>
      </c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90"/>
    </row>
    <row r="67" ht="15">
      <c r="A67" s="91" t="s">
        <v>134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3"/>
    </row>
    <row r="68" ht="15">
      <c r="A68" s="94" t="s">
        <v>45</v>
      </c>
      <c r="B68" s="95" t="s">
        <v>46</v>
      </c>
      <c r="C68" s="96" t="s">
        <v>135</v>
      </c>
      <c r="D68" s="97" t="s">
        <v>21</v>
      </c>
      <c r="E68" s="97" t="s">
        <v>136</v>
      </c>
      <c r="F68" s="97" t="s">
        <v>137</v>
      </c>
      <c r="G68" s="98" t="s">
        <v>138</v>
      </c>
      <c r="H68" s="97">
        <v>532.5</v>
      </c>
      <c r="I68" s="98" t="s">
        <v>138</v>
      </c>
      <c r="J68" s="97" t="s">
        <v>124</v>
      </c>
      <c r="K68" s="97">
        <v>2130</v>
      </c>
      <c r="L68" s="97">
        <v>2130</v>
      </c>
      <c r="M68" s="97" t="s">
        <v>51</v>
      </c>
      <c r="N68" s="98" t="s">
        <v>138</v>
      </c>
    </row>
    <row r="69" ht="15">
      <c r="A69" s="94" t="s">
        <v>52</v>
      </c>
      <c r="B69" s="95" t="s">
        <v>46</v>
      </c>
      <c r="C69" s="96" t="s">
        <v>139</v>
      </c>
      <c r="D69" s="97" t="s">
        <v>21</v>
      </c>
      <c r="E69" s="97" t="s">
        <v>136</v>
      </c>
      <c r="F69" s="97" t="s">
        <v>140</v>
      </c>
      <c r="G69" s="97">
        <v>40</v>
      </c>
      <c r="H69" s="97">
        <v>40</v>
      </c>
      <c r="I69" s="98" t="s">
        <v>138</v>
      </c>
      <c r="J69" s="97" t="s">
        <v>141</v>
      </c>
      <c r="K69" s="97">
        <v>40</v>
      </c>
      <c r="L69" s="97">
        <v>40</v>
      </c>
      <c r="M69" s="97" t="s">
        <v>51</v>
      </c>
      <c r="N69" s="98" t="s">
        <v>138</v>
      </c>
    </row>
    <row r="70" ht="15">
      <c r="A70" s="99" t="s">
        <v>142</v>
      </c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1"/>
    </row>
    <row r="71" ht="15">
      <c r="A71" s="94" t="s">
        <v>55</v>
      </c>
      <c r="B71" s="95" t="s">
        <v>46</v>
      </c>
      <c r="C71" s="102" t="s">
        <v>143</v>
      </c>
      <c r="D71" s="97" t="s">
        <v>21</v>
      </c>
      <c r="E71" s="97" t="s">
        <v>144</v>
      </c>
      <c r="F71" s="97" t="s">
        <v>145</v>
      </c>
      <c r="G71" s="98" t="s">
        <v>138</v>
      </c>
      <c r="H71" s="103">
        <v>0</v>
      </c>
      <c r="I71" s="98" t="s">
        <v>138</v>
      </c>
      <c r="J71" s="103" t="s">
        <v>146</v>
      </c>
      <c r="K71" s="103">
        <v>1.95</v>
      </c>
      <c r="L71" s="103">
        <v>1.95</v>
      </c>
      <c r="M71" s="97" t="s">
        <v>51</v>
      </c>
      <c r="N71" s="98" t="s">
        <v>138</v>
      </c>
    </row>
    <row r="72" ht="15">
      <c r="A72" s="94" t="s">
        <v>57</v>
      </c>
      <c r="B72" s="95" t="s">
        <v>46</v>
      </c>
      <c r="C72" s="102" t="s">
        <v>147</v>
      </c>
      <c r="D72" s="97" t="s">
        <v>21</v>
      </c>
      <c r="E72" s="97" t="s">
        <v>144</v>
      </c>
      <c r="F72" s="97" t="s">
        <v>145</v>
      </c>
      <c r="G72" s="98" t="s">
        <v>138</v>
      </c>
      <c r="H72" s="103">
        <v>0</v>
      </c>
      <c r="I72" s="98" t="s">
        <v>138</v>
      </c>
      <c r="J72" s="103" t="s">
        <v>146</v>
      </c>
      <c r="K72" s="103">
        <v>0</v>
      </c>
      <c r="L72" s="103">
        <v>0</v>
      </c>
      <c r="M72" s="97" t="s">
        <v>51</v>
      </c>
      <c r="N72" s="98" t="s">
        <v>138</v>
      </c>
    </row>
    <row r="73" ht="15">
      <c r="A73" s="94" t="s">
        <v>59</v>
      </c>
      <c r="B73" s="95" t="s">
        <v>46</v>
      </c>
      <c r="C73" s="102" t="s">
        <v>148</v>
      </c>
      <c r="D73" s="97" t="s">
        <v>21</v>
      </c>
      <c r="E73" s="97" t="s">
        <v>136</v>
      </c>
      <c r="F73" s="97" t="s">
        <v>149</v>
      </c>
      <c r="G73" s="98" t="s">
        <v>138</v>
      </c>
      <c r="H73" s="103">
        <v>40</v>
      </c>
      <c r="I73" s="98" t="s">
        <v>138</v>
      </c>
      <c r="J73" s="103" t="s">
        <v>150</v>
      </c>
      <c r="K73" s="103">
        <v>40</v>
      </c>
      <c r="L73" s="103">
        <v>40</v>
      </c>
      <c r="M73" s="97" t="s">
        <v>51</v>
      </c>
      <c r="N73" s="98" t="s">
        <v>138</v>
      </c>
    </row>
    <row r="74" ht="15">
      <c r="A74" s="94" t="s">
        <v>151</v>
      </c>
      <c r="B74" s="95" t="s">
        <v>46</v>
      </c>
      <c r="C74" s="102" t="s">
        <v>152</v>
      </c>
      <c r="D74" s="97" t="s">
        <v>21</v>
      </c>
      <c r="E74" s="97" t="s">
        <v>136</v>
      </c>
      <c r="F74" s="97" t="s">
        <v>145</v>
      </c>
      <c r="G74" s="98" t="s">
        <v>138</v>
      </c>
      <c r="H74" s="103">
        <v>25</v>
      </c>
      <c r="I74" s="98" t="s">
        <v>138</v>
      </c>
      <c r="J74" s="103" t="s">
        <v>153</v>
      </c>
      <c r="K74" s="103">
        <v>150</v>
      </c>
      <c r="L74" s="103">
        <v>150</v>
      </c>
      <c r="M74" s="97" t="s">
        <v>51</v>
      </c>
      <c r="N74" s="98" t="s">
        <v>138</v>
      </c>
    </row>
    <row r="75" ht="12.75">
      <c r="A75" s="104" t="s">
        <v>154</v>
      </c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6"/>
    </row>
    <row r="76" ht="15">
      <c r="A76" s="107" t="s">
        <v>155</v>
      </c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9"/>
    </row>
    <row r="77" ht="15">
      <c r="A77" s="110" t="s">
        <v>77</v>
      </c>
      <c r="B77" s="95" t="s">
        <v>46</v>
      </c>
      <c r="C77" s="111" t="s">
        <v>156</v>
      </c>
      <c r="D77" s="110" t="s">
        <v>21</v>
      </c>
      <c r="E77" s="110" t="s">
        <v>80</v>
      </c>
      <c r="F77" s="110" t="s">
        <v>157</v>
      </c>
      <c r="G77" s="112">
        <v>2998.54</v>
      </c>
      <c r="H77" s="112">
        <v>2998.54</v>
      </c>
      <c r="I77" s="110"/>
      <c r="J77" s="110" t="s">
        <v>141</v>
      </c>
      <c r="K77" s="112">
        <v>20987.240000000002</v>
      </c>
      <c r="L77" s="112">
        <v>20987.240000000002</v>
      </c>
      <c r="M77" s="110" t="s">
        <v>51</v>
      </c>
      <c r="N77" s="110"/>
    </row>
    <row r="78" ht="15">
      <c r="A78" s="113" t="s">
        <v>158</v>
      </c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5"/>
    </row>
    <row r="79" ht="15">
      <c r="A79" s="110" t="s">
        <v>95</v>
      </c>
      <c r="B79" s="95" t="s">
        <v>46</v>
      </c>
      <c r="C79" s="111" t="s">
        <v>159</v>
      </c>
      <c r="D79" s="110" t="s">
        <v>21</v>
      </c>
      <c r="E79" s="110" t="s">
        <v>80</v>
      </c>
      <c r="F79" s="110" t="s">
        <v>160</v>
      </c>
      <c r="G79" s="110">
        <v>71</v>
      </c>
      <c r="H79" s="110">
        <v>71</v>
      </c>
      <c r="I79" s="110"/>
      <c r="J79" s="110" t="s">
        <v>161</v>
      </c>
      <c r="K79" s="110">
        <v>150</v>
      </c>
      <c r="L79" s="110">
        <v>150</v>
      </c>
      <c r="M79" s="110" t="s">
        <v>51</v>
      </c>
      <c r="N79" s="110"/>
    </row>
    <row r="80" ht="15">
      <c r="A80" s="113" t="s">
        <v>162</v>
      </c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5"/>
    </row>
    <row r="81" ht="15">
      <c r="A81" s="110" t="s">
        <v>99</v>
      </c>
      <c r="B81" s="95" t="s">
        <v>46</v>
      </c>
      <c r="C81" s="111" t="s">
        <v>163</v>
      </c>
      <c r="D81" s="110" t="s">
        <v>21</v>
      </c>
      <c r="E81" s="110" t="s">
        <v>144</v>
      </c>
      <c r="F81" s="110" t="s">
        <v>145</v>
      </c>
      <c r="G81" s="110">
        <v>0</v>
      </c>
      <c r="H81" s="110">
        <v>0</v>
      </c>
      <c r="I81" s="110"/>
      <c r="J81" s="110" t="s">
        <v>164</v>
      </c>
      <c r="K81" s="110">
        <v>1</v>
      </c>
      <c r="L81" s="110">
        <v>1</v>
      </c>
      <c r="M81" s="110" t="s">
        <v>51</v>
      </c>
      <c r="N81" s="110"/>
    </row>
    <row r="82" ht="15">
      <c r="A82" s="110" t="s">
        <v>101</v>
      </c>
      <c r="B82" s="95" t="s">
        <v>46</v>
      </c>
      <c r="C82" s="111" t="s">
        <v>165</v>
      </c>
      <c r="D82" s="110" t="s">
        <v>21</v>
      </c>
      <c r="E82" s="110" t="s">
        <v>80</v>
      </c>
      <c r="F82" s="110" t="s">
        <v>166</v>
      </c>
      <c r="G82" s="112">
        <v>2018348.3999999999</v>
      </c>
      <c r="H82" s="112">
        <v>2018348.3999999999</v>
      </c>
      <c r="I82" s="110"/>
      <c r="J82" s="110" t="s">
        <v>167</v>
      </c>
      <c r="K82" s="112">
        <v>8629000</v>
      </c>
      <c r="L82" s="112">
        <v>8629000</v>
      </c>
      <c r="M82" s="110" t="s">
        <v>51</v>
      </c>
      <c r="N82" s="110"/>
    </row>
    <row r="83" ht="15">
      <c r="A83" s="113" t="s">
        <v>168</v>
      </c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5"/>
    </row>
    <row r="84" ht="15">
      <c r="A84" s="110" t="s">
        <v>104</v>
      </c>
      <c r="B84" s="95" t="s">
        <v>46</v>
      </c>
      <c r="C84" s="116" t="s">
        <v>169</v>
      </c>
      <c r="D84" s="110" t="s">
        <v>21</v>
      </c>
      <c r="E84" s="110" t="s">
        <v>144</v>
      </c>
      <c r="F84" s="110" t="s">
        <v>145</v>
      </c>
      <c r="G84" s="110">
        <v>0</v>
      </c>
      <c r="H84" s="110">
        <v>0</v>
      </c>
      <c r="I84" s="110"/>
      <c r="J84" s="110" t="s">
        <v>170</v>
      </c>
      <c r="K84" s="110">
        <v>3</v>
      </c>
      <c r="L84" s="110">
        <v>3</v>
      </c>
      <c r="M84" s="110" t="s">
        <v>51</v>
      </c>
      <c r="N84" s="110"/>
    </row>
    <row r="85" ht="15">
      <c r="A85" s="110" t="s">
        <v>171</v>
      </c>
      <c r="B85" s="95" t="s">
        <v>46</v>
      </c>
      <c r="C85" s="111" t="s">
        <v>172</v>
      </c>
      <c r="D85" s="110" t="s">
        <v>21</v>
      </c>
      <c r="E85" s="110" t="s">
        <v>80</v>
      </c>
      <c r="F85" s="110" t="s">
        <v>145</v>
      </c>
      <c r="G85" s="110">
        <v>12</v>
      </c>
      <c r="H85" s="110">
        <v>12</v>
      </c>
      <c r="I85" s="110"/>
      <c r="J85" s="110" t="s">
        <v>173</v>
      </c>
      <c r="K85" s="110">
        <v>20</v>
      </c>
      <c r="L85" s="110">
        <v>20</v>
      </c>
      <c r="M85" s="110" t="s">
        <v>51</v>
      </c>
      <c r="N85" s="110"/>
    </row>
    <row r="86" ht="12.75">
      <c r="A86" s="117" t="s">
        <v>174</v>
      </c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9"/>
    </row>
    <row r="87" ht="15">
      <c r="A87" s="120" t="s">
        <v>175</v>
      </c>
      <c r="B87" s="121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2"/>
    </row>
    <row r="88" ht="15">
      <c r="A88" s="123" t="s">
        <v>18</v>
      </c>
      <c r="B88" s="124" t="s">
        <v>46</v>
      </c>
      <c r="C88" s="125" t="s">
        <v>176</v>
      </c>
      <c r="D88" s="123" t="s">
        <v>177</v>
      </c>
      <c r="E88" s="123" t="s">
        <v>80</v>
      </c>
      <c r="F88" s="123" t="s">
        <v>178</v>
      </c>
      <c r="G88" s="123">
        <v>0</v>
      </c>
      <c r="H88" s="123">
        <v>0</v>
      </c>
      <c r="I88" s="126" t="s">
        <v>49</v>
      </c>
      <c r="J88" s="126" t="s">
        <v>49</v>
      </c>
      <c r="K88" s="123">
        <v>7</v>
      </c>
      <c r="L88" s="123">
        <v>7</v>
      </c>
      <c r="M88" s="123" t="s">
        <v>51</v>
      </c>
      <c r="N88" s="123" t="s">
        <v>179</v>
      </c>
    </row>
    <row r="89" ht="15">
      <c r="A89" s="127" t="s">
        <v>180</v>
      </c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9"/>
    </row>
    <row r="90" ht="15">
      <c r="A90" s="123" t="s">
        <v>26</v>
      </c>
      <c r="B90" s="124" t="s">
        <v>46</v>
      </c>
      <c r="C90" s="130" t="s">
        <v>181</v>
      </c>
      <c r="D90" s="123" t="s">
        <v>21</v>
      </c>
      <c r="E90" s="123" t="s">
        <v>80</v>
      </c>
      <c r="F90" s="123" t="s">
        <v>182</v>
      </c>
      <c r="G90" s="123">
        <v>0</v>
      </c>
      <c r="H90" s="123">
        <v>0</v>
      </c>
      <c r="I90" s="126" t="s">
        <v>49</v>
      </c>
      <c r="J90" s="126" t="s">
        <v>49</v>
      </c>
      <c r="K90" s="123">
        <v>8300</v>
      </c>
      <c r="L90" s="123">
        <v>8300</v>
      </c>
      <c r="M90" s="123" t="s">
        <v>51</v>
      </c>
      <c r="N90" s="123" t="s">
        <v>183</v>
      </c>
    </row>
    <row r="91" ht="15">
      <c r="A91" s="131" t="s">
        <v>184</v>
      </c>
      <c r="B91" s="124" t="s">
        <v>46</v>
      </c>
      <c r="C91" s="125" t="s">
        <v>185</v>
      </c>
      <c r="D91" s="123" t="s">
        <v>21</v>
      </c>
      <c r="E91" s="123" t="s">
        <v>80</v>
      </c>
      <c r="F91" s="123" t="s">
        <v>182</v>
      </c>
      <c r="G91" s="123">
        <v>0</v>
      </c>
      <c r="H91" s="123">
        <v>0</v>
      </c>
      <c r="I91" s="126" t="s">
        <v>49</v>
      </c>
      <c r="J91" s="126" t="s">
        <v>49</v>
      </c>
      <c r="K91" s="123">
        <v>33</v>
      </c>
      <c r="L91" s="123">
        <v>33</v>
      </c>
      <c r="M91" s="123" t="s">
        <v>51</v>
      </c>
      <c r="N91" s="123" t="s">
        <v>183</v>
      </c>
    </row>
    <row r="92" ht="12.75">
      <c r="A92" s="132" t="s">
        <v>186</v>
      </c>
      <c r="B92" s="133"/>
      <c r="C92" s="133"/>
      <c r="D92" s="133"/>
      <c r="E92" s="133"/>
      <c r="F92" s="133"/>
      <c r="G92" s="133"/>
      <c r="H92" s="133"/>
      <c r="I92" s="133"/>
      <c r="J92" s="133"/>
      <c r="K92" s="133"/>
      <c r="L92" s="133"/>
      <c r="M92" s="133"/>
      <c r="N92" s="134"/>
    </row>
    <row r="93" ht="15">
      <c r="A93" s="135" t="s">
        <v>187</v>
      </c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7"/>
    </row>
    <row r="94" ht="15">
      <c r="A94" s="138" t="s">
        <v>18</v>
      </c>
      <c r="B94" s="95" t="s">
        <v>19</v>
      </c>
      <c r="C94" s="139" t="s">
        <v>188</v>
      </c>
      <c r="D94" s="140" t="s">
        <v>21</v>
      </c>
      <c r="E94" s="140" t="s">
        <v>189</v>
      </c>
      <c r="F94" s="140" t="s">
        <v>23</v>
      </c>
      <c r="G94" s="140">
        <v>58.859999999999999</v>
      </c>
      <c r="H94" s="140">
        <v>58.960000000000001</v>
      </c>
      <c r="I94" s="140" t="s">
        <v>49</v>
      </c>
      <c r="J94" s="141" t="s">
        <v>190</v>
      </c>
      <c r="K94" s="140">
        <v>58.960000000000001</v>
      </c>
      <c r="L94" s="140">
        <v>58.960000000000001</v>
      </c>
      <c r="M94" s="140"/>
      <c r="N94" s="140"/>
    </row>
    <row r="95" ht="15">
      <c r="A95" s="138" t="s">
        <v>52</v>
      </c>
      <c r="B95" s="95" t="s">
        <v>19</v>
      </c>
      <c r="C95" s="139" t="s">
        <v>191</v>
      </c>
      <c r="D95" s="140" t="s">
        <v>21</v>
      </c>
      <c r="E95" s="140" t="s">
        <v>189</v>
      </c>
      <c r="F95" s="140" t="s">
        <v>192</v>
      </c>
      <c r="G95" s="140">
        <v>1.8300000000000001</v>
      </c>
      <c r="H95" s="140">
        <v>1.8300000000000001</v>
      </c>
      <c r="I95" s="140" t="s">
        <v>49</v>
      </c>
      <c r="J95" s="140" t="s">
        <v>190</v>
      </c>
      <c r="K95" s="140">
        <v>1.8300000000000001</v>
      </c>
      <c r="L95" s="140">
        <v>1.8300000000000001</v>
      </c>
      <c r="M95" s="140"/>
      <c r="N95" s="140"/>
    </row>
    <row r="96" ht="15">
      <c r="A96" s="138" t="s">
        <v>55</v>
      </c>
      <c r="B96" s="95" t="s">
        <v>19</v>
      </c>
      <c r="C96" s="139" t="s">
        <v>193</v>
      </c>
      <c r="D96" s="140" t="s">
        <v>21</v>
      </c>
      <c r="E96" s="140" t="s">
        <v>189</v>
      </c>
      <c r="F96" s="140" t="s">
        <v>23</v>
      </c>
      <c r="G96" s="140">
        <v>91.629999999999995</v>
      </c>
      <c r="H96" s="140">
        <v>91.629999999999995</v>
      </c>
      <c r="I96" s="140" t="s">
        <v>49</v>
      </c>
      <c r="J96" s="140" t="s">
        <v>190</v>
      </c>
      <c r="K96" s="140">
        <v>91.629999999999995</v>
      </c>
      <c r="L96" s="140">
        <v>91.629999999999995</v>
      </c>
      <c r="M96" s="140"/>
      <c r="N96" s="140"/>
    </row>
    <row r="97" ht="15">
      <c r="A97" s="142" t="s">
        <v>57</v>
      </c>
      <c r="B97" s="143" t="s">
        <v>19</v>
      </c>
      <c r="C97" s="144" t="s">
        <v>194</v>
      </c>
      <c r="D97" s="145" t="s">
        <v>21</v>
      </c>
      <c r="E97" s="146" t="s">
        <v>195</v>
      </c>
      <c r="F97" s="145" t="s">
        <v>196</v>
      </c>
      <c r="G97" s="147">
        <v>7828</v>
      </c>
      <c r="H97" s="147">
        <v>7828</v>
      </c>
      <c r="I97" s="147" t="s">
        <v>49</v>
      </c>
      <c r="J97" s="140" t="s">
        <v>197</v>
      </c>
      <c r="K97" s="148">
        <v>7828</v>
      </c>
      <c r="L97" s="147">
        <v>7828</v>
      </c>
      <c r="M97" s="149"/>
      <c r="N97" s="149"/>
    </row>
    <row r="98" ht="12.75">
      <c r="A98" s="150" t="s">
        <v>198</v>
      </c>
      <c r="B98" s="151"/>
      <c r="C98" s="151"/>
      <c r="D98" s="151"/>
      <c r="E98" s="151"/>
      <c r="F98" s="151"/>
      <c r="G98" s="151"/>
      <c r="H98" s="151"/>
      <c r="I98" s="151"/>
      <c r="J98" s="151"/>
      <c r="K98" s="151"/>
      <c r="L98" s="151"/>
      <c r="M98" s="151"/>
      <c r="N98" s="152"/>
    </row>
    <row r="99" ht="15">
      <c r="A99" s="153" t="s">
        <v>199</v>
      </c>
      <c r="B99" s="154"/>
      <c r="C99" s="154"/>
      <c r="D99" s="154"/>
      <c r="E99" s="154"/>
      <c r="F99" s="154"/>
      <c r="G99" s="154"/>
      <c r="H99" s="154"/>
      <c r="I99" s="154"/>
      <c r="J99" s="154"/>
      <c r="K99" s="154"/>
      <c r="L99" s="154"/>
      <c r="M99" s="154"/>
      <c r="N99" s="155"/>
    </row>
    <row r="100" ht="15">
      <c r="A100" s="156" t="s">
        <v>18</v>
      </c>
      <c r="B100" s="124" t="s">
        <v>46</v>
      </c>
      <c r="C100" s="157" t="s">
        <v>200</v>
      </c>
      <c r="D100" s="156" t="s">
        <v>21</v>
      </c>
      <c r="E100" s="156" t="s">
        <v>80</v>
      </c>
      <c r="F100" s="156" t="s">
        <v>201</v>
      </c>
      <c r="G100" s="156">
        <v>0</v>
      </c>
      <c r="H100" s="156">
        <v>0</v>
      </c>
      <c r="I100" s="158" t="s">
        <v>49</v>
      </c>
      <c r="J100" s="158" t="s">
        <v>49</v>
      </c>
      <c r="K100" s="156">
        <v>1</v>
      </c>
      <c r="L100" s="156">
        <v>1</v>
      </c>
      <c r="M100" s="156" t="s">
        <v>51</v>
      </c>
      <c r="N100" s="156" t="s">
        <v>179</v>
      </c>
    </row>
    <row r="101" ht="15">
      <c r="A101" s="156" t="s">
        <v>26</v>
      </c>
      <c r="B101" s="124" t="s">
        <v>46</v>
      </c>
      <c r="C101" s="157" t="s">
        <v>202</v>
      </c>
      <c r="D101" s="156" t="s">
        <v>21</v>
      </c>
      <c r="E101" s="156" t="s">
        <v>80</v>
      </c>
      <c r="F101" s="156" t="s">
        <v>203</v>
      </c>
      <c r="G101" s="156">
        <v>0</v>
      </c>
      <c r="H101" s="156">
        <v>0</v>
      </c>
      <c r="I101" s="158" t="s">
        <v>49</v>
      </c>
      <c r="J101" s="158" t="s">
        <v>49</v>
      </c>
      <c r="K101" s="156">
        <v>6</v>
      </c>
      <c r="L101" s="156">
        <v>6</v>
      </c>
      <c r="M101" s="156" t="s">
        <v>51</v>
      </c>
      <c r="N101" s="156" t="s">
        <v>183</v>
      </c>
    </row>
    <row r="102" ht="15">
      <c r="A102" s="159" t="s">
        <v>29</v>
      </c>
      <c r="B102" s="124" t="s">
        <v>46</v>
      </c>
      <c r="C102" s="157" t="s">
        <v>204</v>
      </c>
      <c r="D102" s="156" t="s">
        <v>21</v>
      </c>
      <c r="E102" s="156" t="s">
        <v>80</v>
      </c>
      <c r="F102" s="156" t="s">
        <v>201</v>
      </c>
      <c r="G102" s="156">
        <v>0</v>
      </c>
      <c r="H102" s="156">
        <v>0</v>
      </c>
      <c r="I102" s="158" t="s">
        <v>49</v>
      </c>
      <c r="J102" s="158" t="s">
        <v>49</v>
      </c>
      <c r="K102" s="156">
        <v>3645</v>
      </c>
      <c r="L102" s="156">
        <v>3645</v>
      </c>
      <c r="M102" s="156" t="s">
        <v>51</v>
      </c>
      <c r="N102" s="156" t="s">
        <v>183</v>
      </c>
    </row>
    <row r="103" ht="15">
      <c r="A103" s="156" t="s">
        <v>32</v>
      </c>
      <c r="B103" s="124" t="s">
        <v>46</v>
      </c>
      <c r="C103" s="157" t="s">
        <v>205</v>
      </c>
      <c r="D103" s="156" t="s">
        <v>21</v>
      </c>
      <c r="E103" s="156" t="s">
        <v>80</v>
      </c>
      <c r="F103" s="156" t="s">
        <v>140</v>
      </c>
      <c r="G103" s="156">
        <v>0</v>
      </c>
      <c r="H103" s="156">
        <v>0</v>
      </c>
      <c r="I103" s="158" t="s">
        <v>49</v>
      </c>
      <c r="J103" s="158" t="s">
        <v>49</v>
      </c>
      <c r="K103" s="156">
        <v>100</v>
      </c>
      <c r="L103" s="156">
        <v>100</v>
      </c>
      <c r="M103" s="156" t="s">
        <v>51</v>
      </c>
      <c r="N103" s="156" t="s">
        <v>183</v>
      </c>
    </row>
    <row r="104" ht="15">
      <c r="A104" s="160" t="s">
        <v>29</v>
      </c>
      <c r="B104" s="124" t="s">
        <v>46</v>
      </c>
      <c r="C104" s="157" t="s">
        <v>206</v>
      </c>
      <c r="D104" s="156" t="s">
        <v>21</v>
      </c>
      <c r="E104" s="156" t="s">
        <v>80</v>
      </c>
      <c r="F104" s="156" t="s">
        <v>140</v>
      </c>
      <c r="G104" s="156">
        <v>0</v>
      </c>
      <c r="H104" s="156">
        <v>0</v>
      </c>
      <c r="I104" s="158" t="s">
        <v>49</v>
      </c>
      <c r="J104" s="158" t="s">
        <v>49</v>
      </c>
      <c r="K104" s="156">
        <v>100</v>
      </c>
      <c r="L104" s="156">
        <v>100</v>
      </c>
      <c r="M104" s="156" t="s">
        <v>51</v>
      </c>
      <c r="N104" s="156" t="s">
        <v>183</v>
      </c>
    </row>
  </sheetData>
  <mergeCells count="41">
    <mergeCell ref="A2:N2"/>
    <mergeCell ref="A5:N5"/>
    <mergeCell ref="A6:N6"/>
    <mergeCell ref="A14:N14"/>
    <mergeCell ref="A18:N18"/>
    <mergeCell ref="A22:N22"/>
    <mergeCell ref="A24:N24"/>
    <mergeCell ref="A26:N26"/>
    <mergeCell ref="A29:N29"/>
    <mergeCell ref="A31:N31"/>
    <mergeCell ref="A32:N32"/>
    <mergeCell ref="A34:N34"/>
    <mergeCell ref="A36:N36"/>
    <mergeCell ref="A37:N37"/>
    <mergeCell ref="A40:N40"/>
    <mergeCell ref="A42:N42"/>
    <mergeCell ref="A45:N45"/>
    <mergeCell ref="A47:N47"/>
    <mergeCell ref="A49:N49"/>
    <mergeCell ref="A50:N50"/>
    <mergeCell ref="A53:N53"/>
    <mergeCell ref="A55:N55"/>
    <mergeCell ref="A57:N57"/>
    <mergeCell ref="A58:N58"/>
    <mergeCell ref="A61:N61"/>
    <mergeCell ref="A62:N62"/>
    <mergeCell ref="A66:N66"/>
    <mergeCell ref="A67:N67"/>
    <mergeCell ref="A70:N70"/>
    <mergeCell ref="A75:N75"/>
    <mergeCell ref="A76:N76"/>
    <mergeCell ref="A78:N78"/>
    <mergeCell ref="A80:N80"/>
    <mergeCell ref="A83:N83"/>
    <mergeCell ref="A86:N86"/>
    <mergeCell ref="A87:N87"/>
    <mergeCell ref="A89:N89"/>
    <mergeCell ref="A92:N92"/>
    <mergeCell ref="A93:N93"/>
    <mergeCell ref="A98:N98"/>
    <mergeCell ref="A99:N99"/>
  </mergeCells>
  <printOptions headings="0" gridLines="0"/>
  <pageMargins left="0.52000000000000002" right="0.29999999999999999" top="0.48999999999999999" bottom="0.28000000000000003" header="0.5" footer="0.14999999999999999"/>
  <pageSetup paperSize="9" scale="56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48"/>
    <outlinePr applyStyles="0" summaryBelow="1" summaryRight="1" showOutlineSymbols="1"/>
    <pageSetUpPr autoPageBreaks="1" fitToPage="0"/>
  </sheetPr>
  <sheetViews>
    <sheetView topLeftCell="A1" zoomScale="100" workbookViewId="0">
      <pane ySplit="4" topLeftCell="A5" activePane="bottomLeft" state="frozen"/>
      <selection activeCell="R20" activeCellId="0" sqref="R20"/>
    </sheetView>
  </sheetViews>
  <sheetFormatPr defaultColWidth="9" defaultRowHeight="12.75" customHeight="1"/>
  <cols>
    <col customWidth="1" min="1" max="1" style="161" width="5.5714285714285703"/>
    <col customWidth="1" min="2" max="2" style="161" width="47.857142857142897"/>
    <col customWidth="1" min="3" max="3" style="161" width="15.1428571428571"/>
    <col customWidth="1" min="4" max="4" style="161" width="10.285714285714301"/>
    <col customWidth="1" min="5" max="5" style="161" width="11.285714285714301"/>
    <col customWidth="1" min="6" max="6" style="161" width="10.5714285714286"/>
    <col customWidth="1" min="7" max="7" style="161" width="10.4285714285714"/>
    <col customWidth="1" min="8" max="8" style="161" width="10.5714285714286"/>
    <col customWidth="1" min="9" max="9" style="161" width="9.8571428571428594"/>
    <col customWidth="1" min="15" max="15" width="15.8571428571429"/>
  </cols>
  <sheetData>
    <row r="1" ht="17.25">
      <c r="O1" s="162" t="s">
        <v>207</v>
      </c>
    </row>
    <row r="2" ht="30.75" customHeight="1">
      <c r="A2" s="163" t="s">
        <v>208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ht="30" customHeight="1">
      <c r="A3" s="164" t="s">
        <v>209</v>
      </c>
      <c r="B3" s="164" t="s">
        <v>210</v>
      </c>
      <c r="C3" s="164" t="s">
        <v>5</v>
      </c>
      <c r="D3" s="165" t="s">
        <v>211</v>
      </c>
      <c r="E3" s="166"/>
      <c r="F3" s="166"/>
      <c r="G3" s="166"/>
      <c r="H3" s="166"/>
      <c r="I3" s="166"/>
      <c r="J3" s="166"/>
      <c r="K3" s="166"/>
      <c r="L3" s="166"/>
      <c r="M3" s="166"/>
      <c r="N3" s="167"/>
      <c r="O3" s="164" t="s">
        <v>212</v>
      </c>
    </row>
    <row r="4" ht="15">
      <c r="A4" s="168"/>
      <c r="B4" s="168"/>
      <c r="C4" s="168"/>
      <c r="D4" s="169" t="s">
        <v>213</v>
      </c>
      <c r="E4" s="169" t="s">
        <v>214</v>
      </c>
      <c r="F4" s="170" t="s">
        <v>215</v>
      </c>
      <c r="G4" s="169" t="s">
        <v>216</v>
      </c>
      <c r="H4" s="169" t="s">
        <v>217</v>
      </c>
      <c r="I4" s="170" t="s">
        <v>218</v>
      </c>
      <c r="J4" s="169" t="s">
        <v>219</v>
      </c>
      <c r="K4" s="169" t="s">
        <v>220</v>
      </c>
      <c r="L4" s="170" t="s">
        <v>221</v>
      </c>
      <c r="M4" s="169" t="s">
        <v>222</v>
      </c>
      <c r="N4" s="169" t="s">
        <v>223</v>
      </c>
      <c r="O4" s="168"/>
    </row>
    <row r="5" s="0" customFormat="1" ht="15">
      <c r="A5" s="171">
        <v>1</v>
      </c>
      <c r="B5" s="172">
        <v>2</v>
      </c>
      <c r="C5" s="172">
        <v>3</v>
      </c>
      <c r="D5" s="172">
        <v>4</v>
      </c>
      <c r="E5" s="172">
        <v>5</v>
      </c>
      <c r="F5" s="172">
        <v>6</v>
      </c>
      <c r="G5" s="172">
        <v>7</v>
      </c>
      <c r="H5" s="172">
        <v>8</v>
      </c>
      <c r="I5" s="172">
        <v>9</v>
      </c>
      <c r="J5" s="172">
        <v>10</v>
      </c>
      <c r="K5" s="172">
        <v>11</v>
      </c>
      <c r="L5" s="172">
        <v>12</v>
      </c>
      <c r="M5" s="172">
        <v>13</v>
      </c>
      <c r="N5" s="172">
        <v>14</v>
      </c>
      <c r="O5" s="172">
        <v>15</v>
      </c>
    </row>
    <row r="6" s="0" customFormat="1" ht="16.5">
      <c r="A6" s="173" t="s">
        <v>75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</row>
    <row r="7" s="0" customFormat="1" ht="15">
      <c r="A7" s="174" t="s">
        <v>18</v>
      </c>
      <c r="B7" s="175" t="s">
        <v>224</v>
      </c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</row>
    <row r="8" s="0" customFormat="1" ht="41.25" customHeight="1">
      <c r="A8" s="176" t="s">
        <v>45</v>
      </c>
      <c r="B8" s="175" t="s">
        <v>79</v>
      </c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</row>
    <row r="9" s="0" customFormat="1" ht="15">
      <c r="A9" s="176"/>
      <c r="B9" s="177" t="s">
        <v>225</v>
      </c>
      <c r="C9" s="174" t="s">
        <v>21</v>
      </c>
      <c r="D9" s="178">
        <v>99.700000000000003</v>
      </c>
      <c r="E9" s="178">
        <v>99.700000000000003</v>
      </c>
      <c r="F9" s="178">
        <v>99.700000000000003</v>
      </c>
      <c r="G9" s="178">
        <v>99.700000000000003</v>
      </c>
      <c r="H9" s="178">
        <v>99.700000000000003</v>
      </c>
      <c r="I9" s="178">
        <v>99.700000000000003</v>
      </c>
      <c r="J9" s="178">
        <v>99.700000000000003</v>
      </c>
      <c r="K9" s="178">
        <v>99.700000000000003</v>
      </c>
      <c r="L9" s="178">
        <v>99.700000000000003</v>
      </c>
      <c r="M9" s="178">
        <v>99.700000000000003</v>
      </c>
      <c r="N9" s="178">
        <v>99.700000000000003</v>
      </c>
      <c r="O9" s="178">
        <v>99.700000000000003</v>
      </c>
    </row>
    <row r="10" s="0" customFormat="1" ht="16.5">
      <c r="A10" s="176"/>
      <c r="B10" s="177" t="s">
        <v>226</v>
      </c>
      <c r="C10" s="174"/>
      <c r="D10" s="178">
        <v>99.700000000000003</v>
      </c>
      <c r="E10" s="178">
        <v>99.700000000000003</v>
      </c>
      <c r="F10" s="178">
        <v>99.700000000000003</v>
      </c>
      <c r="G10" s="179" t="s">
        <v>227</v>
      </c>
      <c r="H10" s="179" t="s">
        <v>227</v>
      </c>
      <c r="I10" s="179" t="s">
        <v>227</v>
      </c>
      <c r="J10" s="179" t="s">
        <v>227</v>
      </c>
      <c r="K10" s="179" t="s">
        <v>227</v>
      </c>
      <c r="L10" s="179" t="s">
        <v>227</v>
      </c>
      <c r="M10" s="179" t="s">
        <v>227</v>
      </c>
      <c r="N10" s="179" t="s">
        <v>227</v>
      </c>
      <c r="O10" s="174"/>
    </row>
    <row r="11" s="0" customFormat="1" ht="15">
      <c r="A11" s="174">
        <v>1</v>
      </c>
      <c r="B11" s="180" t="s">
        <v>228</v>
      </c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</row>
    <row r="12" s="0" customFormat="1" ht="15">
      <c r="A12" s="176"/>
      <c r="B12" s="177" t="s">
        <v>225</v>
      </c>
      <c r="C12" s="174" t="s">
        <v>21</v>
      </c>
      <c r="D12" s="178">
        <v>100</v>
      </c>
      <c r="E12" s="178">
        <v>100</v>
      </c>
      <c r="F12" s="178">
        <v>100</v>
      </c>
      <c r="G12" s="181">
        <v>100</v>
      </c>
      <c r="H12" s="178">
        <v>100</v>
      </c>
      <c r="I12" s="178">
        <v>100</v>
      </c>
      <c r="J12" s="178">
        <v>100</v>
      </c>
      <c r="K12" s="178">
        <v>100</v>
      </c>
      <c r="L12" s="178">
        <v>100</v>
      </c>
      <c r="M12" s="178">
        <v>100</v>
      </c>
      <c r="N12" s="178">
        <v>100</v>
      </c>
      <c r="O12" s="178">
        <v>100</v>
      </c>
    </row>
    <row r="13" s="0" customFormat="1" ht="16.5">
      <c r="A13" s="176"/>
      <c r="B13" s="177" t="s">
        <v>226</v>
      </c>
      <c r="C13" s="174"/>
      <c r="D13" s="178">
        <v>100</v>
      </c>
      <c r="E13" s="178">
        <v>100</v>
      </c>
      <c r="F13" s="178">
        <v>100</v>
      </c>
      <c r="G13" s="179" t="s">
        <v>227</v>
      </c>
      <c r="H13" s="179" t="s">
        <v>227</v>
      </c>
      <c r="I13" s="179" t="s">
        <v>227</v>
      </c>
      <c r="J13" s="179" t="s">
        <v>227</v>
      </c>
      <c r="K13" s="179" t="s">
        <v>227</v>
      </c>
      <c r="L13" s="179" t="s">
        <v>227</v>
      </c>
      <c r="M13" s="179" t="s">
        <v>227</v>
      </c>
      <c r="N13" s="179" t="s">
        <v>227</v>
      </c>
      <c r="O13" s="174"/>
    </row>
    <row r="14" ht="12.75" customHeight="1">
      <c r="A14" s="182" t="s">
        <v>86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4"/>
    </row>
    <row r="15" ht="12.75" customHeight="1">
      <c r="A15" s="185" t="s">
        <v>18</v>
      </c>
      <c r="B15" s="186" t="s">
        <v>229</v>
      </c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8"/>
    </row>
    <row r="16" ht="12.75" customHeight="1">
      <c r="A16" s="189" t="s">
        <v>77</v>
      </c>
      <c r="B16" s="186" t="s">
        <v>230</v>
      </c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8"/>
    </row>
    <row r="17" ht="54.75" customHeight="1">
      <c r="A17" s="190"/>
      <c r="B17" s="191" t="s">
        <v>225</v>
      </c>
      <c r="C17" s="45" t="s">
        <v>231</v>
      </c>
      <c r="D17" s="45">
        <v>156</v>
      </c>
      <c r="E17" s="45">
        <v>312</v>
      </c>
      <c r="F17" s="45">
        <v>468</v>
      </c>
      <c r="G17" s="192" t="s">
        <v>227</v>
      </c>
      <c r="H17" s="192" t="s">
        <v>227</v>
      </c>
      <c r="I17" s="192" t="s">
        <v>227</v>
      </c>
      <c r="J17" s="192" t="s">
        <v>227</v>
      </c>
      <c r="K17" s="192" t="s">
        <v>227</v>
      </c>
      <c r="L17" s="192" t="s">
        <v>227</v>
      </c>
      <c r="M17" s="192" t="s">
        <v>227</v>
      </c>
      <c r="N17" s="192" t="s">
        <v>227</v>
      </c>
      <c r="O17" s="45">
        <v>468</v>
      </c>
    </row>
    <row r="18" ht="16.5">
      <c r="A18" s="190"/>
      <c r="B18" s="191" t="s">
        <v>226</v>
      </c>
      <c r="C18" s="45" t="s">
        <v>232</v>
      </c>
      <c r="D18" s="45">
        <v>170</v>
      </c>
      <c r="E18" s="45">
        <v>320</v>
      </c>
      <c r="F18" s="45">
        <v>470</v>
      </c>
      <c r="G18" s="192" t="s">
        <v>227</v>
      </c>
      <c r="H18" s="192" t="s">
        <v>227</v>
      </c>
      <c r="I18" s="192" t="s">
        <v>227</v>
      </c>
      <c r="J18" s="192" t="s">
        <v>227</v>
      </c>
      <c r="K18" s="192" t="s">
        <v>227</v>
      </c>
      <c r="L18" s="192" t="s">
        <v>227</v>
      </c>
      <c r="M18" s="192" t="s">
        <v>227</v>
      </c>
      <c r="N18" s="192" t="s">
        <v>227</v>
      </c>
      <c r="O18" s="45">
        <v>470</v>
      </c>
    </row>
    <row r="19" ht="48" customHeight="1">
      <c r="A19" s="189" t="s">
        <v>84</v>
      </c>
      <c r="B19" s="186" t="s">
        <v>233</v>
      </c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8"/>
    </row>
    <row r="20" ht="30">
      <c r="A20" s="190"/>
      <c r="B20" s="191" t="s">
        <v>225</v>
      </c>
      <c r="C20" s="45" t="s">
        <v>231</v>
      </c>
      <c r="D20" s="192" t="s">
        <v>227</v>
      </c>
      <c r="E20" s="192" t="s">
        <v>227</v>
      </c>
      <c r="F20" s="192" t="s">
        <v>227</v>
      </c>
      <c r="G20" s="192" t="s">
        <v>227</v>
      </c>
      <c r="H20" s="192" t="s">
        <v>227</v>
      </c>
      <c r="I20" s="192" t="s">
        <v>227</v>
      </c>
      <c r="J20" s="192" t="s">
        <v>227</v>
      </c>
      <c r="K20" s="192" t="s">
        <v>227</v>
      </c>
      <c r="L20" s="192" t="s">
        <v>227</v>
      </c>
      <c r="M20" s="192" t="s">
        <v>227</v>
      </c>
      <c r="N20" s="192" t="s">
        <v>227</v>
      </c>
      <c r="O20" s="192" t="s">
        <v>227</v>
      </c>
    </row>
    <row r="21" ht="16.5">
      <c r="A21" s="190"/>
      <c r="B21" s="191" t="s">
        <v>226</v>
      </c>
      <c r="C21" s="45" t="s">
        <v>232</v>
      </c>
      <c r="D21" s="192" t="s">
        <v>227</v>
      </c>
      <c r="E21" s="192" t="s">
        <v>227</v>
      </c>
      <c r="F21" s="192" t="s">
        <v>227</v>
      </c>
      <c r="G21" s="192" t="s">
        <v>227</v>
      </c>
      <c r="H21" s="192" t="s">
        <v>227</v>
      </c>
      <c r="I21" s="192" t="s">
        <v>227</v>
      </c>
      <c r="J21" s="192" t="s">
        <v>227</v>
      </c>
      <c r="K21" s="192" t="s">
        <v>227</v>
      </c>
      <c r="L21" s="192" t="s">
        <v>227</v>
      </c>
      <c r="M21" s="192" t="s">
        <v>227</v>
      </c>
      <c r="N21" s="192" t="s">
        <v>227</v>
      </c>
      <c r="O21" s="192" t="s">
        <v>227</v>
      </c>
    </row>
    <row r="22" ht="36" customHeight="1">
      <c r="A22" s="45" t="s">
        <v>26</v>
      </c>
      <c r="B22" s="186" t="s">
        <v>234</v>
      </c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8"/>
    </row>
    <row r="23" ht="39" customHeight="1">
      <c r="A23" s="189" t="s">
        <v>95</v>
      </c>
      <c r="B23" s="186" t="s">
        <v>235</v>
      </c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8"/>
    </row>
    <row r="24" ht="16.5">
      <c r="A24" s="190"/>
      <c r="B24" s="191" t="s">
        <v>225</v>
      </c>
      <c r="C24" s="193" t="s">
        <v>236</v>
      </c>
      <c r="D24" s="192" t="s">
        <v>227</v>
      </c>
      <c r="E24" s="192" t="s">
        <v>227</v>
      </c>
      <c r="F24" s="192" t="s">
        <v>227</v>
      </c>
      <c r="G24" s="192" t="s">
        <v>227</v>
      </c>
      <c r="H24" s="192" t="s">
        <v>227</v>
      </c>
      <c r="I24" s="192" t="s">
        <v>227</v>
      </c>
      <c r="J24" s="192" t="s">
        <v>227</v>
      </c>
      <c r="K24" s="192" t="s">
        <v>227</v>
      </c>
      <c r="L24" s="192" t="s">
        <v>227</v>
      </c>
      <c r="M24" s="192" t="s">
        <v>227</v>
      </c>
      <c r="N24" s="192" t="s">
        <v>227</v>
      </c>
      <c r="O24" s="45"/>
    </row>
    <row r="25" ht="16.5">
      <c r="A25" s="190"/>
      <c r="B25" s="191" t="s">
        <v>226</v>
      </c>
      <c r="C25" s="194"/>
      <c r="D25" s="192" t="s">
        <v>227</v>
      </c>
      <c r="E25" s="192" t="s">
        <v>227</v>
      </c>
      <c r="F25" s="192" t="s">
        <v>227</v>
      </c>
      <c r="G25" s="192" t="s">
        <v>227</v>
      </c>
      <c r="H25" s="192" t="s">
        <v>227</v>
      </c>
      <c r="I25" s="192" t="s">
        <v>227</v>
      </c>
      <c r="J25" s="192" t="s">
        <v>227</v>
      </c>
      <c r="K25" s="192" t="s">
        <v>227</v>
      </c>
      <c r="L25" s="192" t="s">
        <v>227</v>
      </c>
      <c r="M25" s="192" t="s">
        <v>227</v>
      </c>
      <c r="N25" s="192" t="s">
        <v>227</v>
      </c>
      <c r="O25" s="45"/>
    </row>
    <row r="26" ht="33.75" customHeight="1">
      <c r="A26" s="185" t="s">
        <v>29</v>
      </c>
      <c r="B26" s="186" t="s">
        <v>237</v>
      </c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8"/>
    </row>
    <row r="27">
      <c r="A27" s="189" t="s">
        <v>99</v>
      </c>
      <c r="B27" s="186" t="s">
        <v>238</v>
      </c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8"/>
    </row>
    <row r="28" ht="16.5">
      <c r="A28" s="190"/>
      <c r="B28" s="191" t="s">
        <v>225</v>
      </c>
      <c r="C28" s="195" t="s">
        <v>239</v>
      </c>
      <c r="D28" s="192" t="s">
        <v>227</v>
      </c>
      <c r="E28" s="192" t="s">
        <v>227</v>
      </c>
      <c r="F28" s="192" t="s">
        <v>227</v>
      </c>
      <c r="G28" s="192" t="s">
        <v>227</v>
      </c>
      <c r="H28" s="192" t="s">
        <v>227</v>
      </c>
      <c r="I28" s="192" t="s">
        <v>227</v>
      </c>
      <c r="J28" s="192" t="s">
        <v>227</v>
      </c>
      <c r="K28" s="192" t="s">
        <v>227</v>
      </c>
      <c r="L28" s="192" t="s">
        <v>227</v>
      </c>
      <c r="M28" s="192" t="s">
        <v>227</v>
      </c>
      <c r="N28" s="192" t="s">
        <v>227</v>
      </c>
      <c r="O28" s="192" t="s">
        <v>227</v>
      </c>
    </row>
    <row r="29" ht="16.5">
      <c r="A29" s="190"/>
      <c r="B29" s="191" t="s">
        <v>226</v>
      </c>
      <c r="C29" s="45"/>
      <c r="D29" s="192" t="s">
        <v>227</v>
      </c>
      <c r="E29" s="192" t="s">
        <v>227</v>
      </c>
      <c r="F29" s="192" t="s">
        <v>227</v>
      </c>
      <c r="G29" s="192" t="s">
        <v>227</v>
      </c>
      <c r="H29" s="192" t="s">
        <v>227</v>
      </c>
      <c r="I29" s="192" t="s">
        <v>227</v>
      </c>
      <c r="J29" s="192" t="s">
        <v>227</v>
      </c>
      <c r="K29" s="192" t="s">
        <v>227</v>
      </c>
      <c r="L29" s="192" t="s">
        <v>227</v>
      </c>
      <c r="M29" s="192" t="s">
        <v>227</v>
      </c>
      <c r="N29" s="192" t="s">
        <v>227</v>
      </c>
      <c r="O29" s="192" t="s">
        <v>227</v>
      </c>
    </row>
    <row r="30" ht="27.75" customHeight="1">
      <c r="A30" s="189" t="s">
        <v>101</v>
      </c>
      <c r="B30" s="186" t="s">
        <v>240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8"/>
    </row>
    <row r="31" ht="16.5">
      <c r="A31" s="190"/>
      <c r="B31" s="191" t="s">
        <v>225</v>
      </c>
      <c r="C31" s="195" t="s">
        <v>239</v>
      </c>
      <c r="D31" s="192" t="s">
        <v>227</v>
      </c>
      <c r="E31" s="192" t="s">
        <v>227</v>
      </c>
      <c r="F31" s="192" t="s">
        <v>227</v>
      </c>
      <c r="G31" s="192" t="s">
        <v>227</v>
      </c>
      <c r="H31" s="192" t="s">
        <v>227</v>
      </c>
      <c r="I31" s="192" t="s">
        <v>227</v>
      </c>
      <c r="J31" s="192" t="s">
        <v>227</v>
      </c>
      <c r="K31" s="192" t="s">
        <v>227</v>
      </c>
      <c r="L31" s="192" t="s">
        <v>227</v>
      </c>
      <c r="M31" s="192" t="s">
        <v>227</v>
      </c>
      <c r="N31" s="192" t="s">
        <v>227</v>
      </c>
      <c r="O31" s="45"/>
    </row>
    <row r="32" ht="16.5">
      <c r="A32" s="190"/>
      <c r="B32" s="191" t="s">
        <v>226</v>
      </c>
      <c r="C32" s="45"/>
      <c r="D32" s="192" t="s">
        <v>227</v>
      </c>
      <c r="E32" s="192" t="s">
        <v>227</v>
      </c>
      <c r="F32" s="192" t="s">
        <v>227</v>
      </c>
      <c r="G32" s="192" t="s">
        <v>227</v>
      </c>
      <c r="H32" s="192" t="s">
        <v>227</v>
      </c>
      <c r="I32" s="192" t="s">
        <v>227</v>
      </c>
      <c r="J32" s="192" t="s">
        <v>227</v>
      </c>
      <c r="K32" s="192" t="s">
        <v>227</v>
      </c>
      <c r="L32" s="192" t="s">
        <v>227</v>
      </c>
      <c r="M32" s="192" t="s">
        <v>227</v>
      </c>
      <c r="N32" s="192" t="s">
        <v>227</v>
      </c>
      <c r="O32" s="45"/>
    </row>
    <row r="33" ht="15">
      <c r="A33" s="45" t="s">
        <v>32</v>
      </c>
      <c r="B33" s="186" t="s">
        <v>241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8"/>
    </row>
    <row r="34">
      <c r="A34" s="189" t="s">
        <v>104</v>
      </c>
      <c r="B34" s="186" t="s">
        <v>242</v>
      </c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188"/>
    </row>
    <row r="35" ht="16.5">
      <c r="A35" s="190"/>
      <c r="B35" s="191" t="s">
        <v>225</v>
      </c>
      <c r="C35" s="195" t="s">
        <v>239</v>
      </c>
      <c r="D35" s="192" t="s">
        <v>227</v>
      </c>
      <c r="E35" s="192" t="s">
        <v>227</v>
      </c>
      <c r="F35" s="45">
        <v>35</v>
      </c>
      <c r="G35" s="192" t="s">
        <v>227</v>
      </c>
      <c r="H35" s="192" t="s">
        <v>227</v>
      </c>
      <c r="I35" s="192" t="s">
        <v>227</v>
      </c>
      <c r="J35" s="192" t="s">
        <v>227</v>
      </c>
      <c r="K35" s="192" t="s">
        <v>227</v>
      </c>
      <c r="L35" s="192" t="s">
        <v>227</v>
      </c>
      <c r="M35" s="192" t="s">
        <v>227</v>
      </c>
      <c r="N35" s="192" t="s">
        <v>227</v>
      </c>
      <c r="O35" s="45">
        <v>35</v>
      </c>
    </row>
    <row r="36" ht="16.5">
      <c r="A36" s="190"/>
      <c r="B36" s="191" t="s">
        <v>226</v>
      </c>
      <c r="C36" s="45"/>
      <c r="D36" s="192" t="s">
        <v>227</v>
      </c>
      <c r="E36" s="192" t="s">
        <v>227</v>
      </c>
      <c r="F36" s="45">
        <v>35.5</v>
      </c>
      <c r="G36" s="192" t="s">
        <v>227</v>
      </c>
      <c r="H36" s="192" t="s">
        <v>227</v>
      </c>
      <c r="I36" s="192" t="s">
        <v>227</v>
      </c>
      <c r="J36" s="192" t="s">
        <v>227</v>
      </c>
      <c r="K36" s="192" t="s">
        <v>227</v>
      </c>
      <c r="L36" s="192" t="s">
        <v>227</v>
      </c>
      <c r="M36" s="192" t="s">
        <v>227</v>
      </c>
      <c r="N36" s="192" t="s">
        <v>227</v>
      </c>
      <c r="O36" s="45">
        <v>35.5</v>
      </c>
    </row>
    <row r="37" ht="15">
      <c r="A37" s="45" t="s">
        <v>35</v>
      </c>
      <c r="B37" s="186" t="s">
        <v>243</v>
      </c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8"/>
    </row>
    <row r="38" ht="35.25" customHeight="1">
      <c r="A38" s="189" t="s">
        <v>107</v>
      </c>
      <c r="B38" s="186" t="s">
        <v>244</v>
      </c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88"/>
    </row>
    <row r="39" ht="16.5">
      <c r="A39" s="190"/>
      <c r="B39" s="191" t="s">
        <v>225</v>
      </c>
      <c r="C39" s="195" t="s">
        <v>239</v>
      </c>
      <c r="D39" s="192" t="s">
        <v>227</v>
      </c>
      <c r="E39" s="192" t="s">
        <v>227</v>
      </c>
      <c r="F39" s="192" t="s">
        <v>227</v>
      </c>
      <c r="G39" s="192" t="s">
        <v>227</v>
      </c>
      <c r="H39" s="192" t="s">
        <v>227</v>
      </c>
      <c r="I39" s="192" t="s">
        <v>227</v>
      </c>
      <c r="J39" s="192" t="s">
        <v>227</v>
      </c>
      <c r="K39" s="192" t="s">
        <v>227</v>
      </c>
      <c r="L39" s="192" t="s">
        <v>227</v>
      </c>
      <c r="M39" s="192" t="s">
        <v>227</v>
      </c>
      <c r="N39" s="192" t="s">
        <v>227</v>
      </c>
      <c r="O39" s="45"/>
    </row>
    <row r="40" ht="16.5">
      <c r="A40" s="190"/>
      <c r="B40" s="191" t="s">
        <v>226</v>
      </c>
      <c r="C40" s="45"/>
      <c r="D40" s="192" t="s">
        <v>227</v>
      </c>
      <c r="E40" s="192" t="s">
        <v>227</v>
      </c>
      <c r="F40" s="192" t="s">
        <v>227</v>
      </c>
      <c r="G40" s="192" t="s">
        <v>227</v>
      </c>
      <c r="H40" s="192" t="s">
        <v>227</v>
      </c>
      <c r="I40" s="192" t="s">
        <v>227</v>
      </c>
      <c r="J40" s="192" t="s">
        <v>227</v>
      </c>
      <c r="K40" s="192" t="s">
        <v>227</v>
      </c>
      <c r="L40" s="192" t="s">
        <v>227</v>
      </c>
      <c r="M40" s="192" t="s">
        <v>227</v>
      </c>
      <c r="N40" s="192" t="s">
        <v>227</v>
      </c>
      <c r="O40" s="45"/>
    </row>
    <row r="41">
      <c r="A41" s="196" t="s">
        <v>109</v>
      </c>
      <c r="B41" s="197"/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8"/>
    </row>
    <row r="42" ht="30" customHeight="1">
      <c r="A42" s="199" t="s">
        <v>18</v>
      </c>
      <c r="B42" s="200" t="s">
        <v>245</v>
      </c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2"/>
    </row>
    <row r="43">
      <c r="A43" s="203" t="s">
        <v>77</v>
      </c>
      <c r="B43" s="200" t="s">
        <v>246</v>
      </c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2"/>
    </row>
    <row r="44" ht="16.5">
      <c r="A44" s="204"/>
      <c r="B44" s="205" t="s">
        <v>247</v>
      </c>
      <c r="C44" s="203" t="s">
        <v>21</v>
      </c>
      <c r="D44" s="199">
        <v>68.299999999999997</v>
      </c>
      <c r="E44" s="199">
        <v>68.5</v>
      </c>
      <c r="F44" s="199">
        <v>68.700000000000003</v>
      </c>
      <c r="G44" s="206" t="s">
        <v>227</v>
      </c>
      <c r="H44" s="206" t="s">
        <v>227</v>
      </c>
      <c r="I44" s="206" t="s">
        <v>227</v>
      </c>
      <c r="J44" s="206" t="s">
        <v>227</v>
      </c>
      <c r="K44" s="206" t="s">
        <v>227</v>
      </c>
      <c r="L44" s="206" t="s">
        <v>227</v>
      </c>
      <c r="M44" s="206" t="s">
        <v>227</v>
      </c>
      <c r="N44" s="206" t="s">
        <v>227</v>
      </c>
      <c r="O44" s="199">
        <v>68.299999999999997</v>
      </c>
    </row>
    <row r="45" ht="16.5">
      <c r="A45" s="207"/>
      <c r="B45" s="205" t="s">
        <v>248</v>
      </c>
      <c r="C45" s="207"/>
      <c r="D45" s="199">
        <v>68.299999999999997</v>
      </c>
      <c r="E45" s="199">
        <v>68.5</v>
      </c>
      <c r="F45" s="199">
        <v>68.700000000000003</v>
      </c>
      <c r="G45" s="206" t="s">
        <v>227</v>
      </c>
      <c r="H45" s="206" t="s">
        <v>227</v>
      </c>
      <c r="I45" s="206" t="s">
        <v>227</v>
      </c>
      <c r="J45" s="206" t="s">
        <v>227</v>
      </c>
      <c r="K45" s="206" t="s">
        <v>227</v>
      </c>
      <c r="L45" s="206" t="s">
        <v>227</v>
      </c>
      <c r="M45" s="206" t="s">
        <v>227</v>
      </c>
      <c r="N45" s="206" t="s">
        <v>227</v>
      </c>
      <c r="O45" s="199">
        <v>68.299999999999997</v>
      </c>
    </row>
    <row r="46">
      <c r="A46" s="203" t="s">
        <v>84</v>
      </c>
      <c r="B46" s="200" t="s">
        <v>249</v>
      </c>
      <c r="C46" s="201"/>
      <c r="D46" s="201"/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2"/>
    </row>
    <row r="47" ht="16.5">
      <c r="A47" s="204"/>
      <c r="B47" s="205" t="s">
        <v>250</v>
      </c>
      <c r="C47" s="203" t="s">
        <v>21</v>
      </c>
      <c r="D47" s="199">
        <v>3.6000000000000001</v>
      </c>
      <c r="E47" s="199">
        <v>3.6800000000000002</v>
      </c>
      <c r="F47" s="199">
        <v>3.7200000000000002</v>
      </c>
      <c r="G47" s="206" t="s">
        <v>227</v>
      </c>
      <c r="H47" s="206" t="s">
        <v>227</v>
      </c>
      <c r="I47" s="206" t="s">
        <v>227</v>
      </c>
      <c r="J47" s="206" t="s">
        <v>227</v>
      </c>
      <c r="K47" s="206" t="s">
        <v>227</v>
      </c>
      <c r="L47" s="206" t="s">
        <v>227</v>
      </c>
      <c r="M47" s="206" t="s">
        <v>227</v>
      </c>
      <c r="N47" s="206" t="s">
        <v>227</v>
      </c>
      <c r="O47" s="199">
        <v>3.7200000000000002</v>
      </c>
    </row>
    <row r="48" ht="16.5">
      <c r="A48" s="207"/>
      <c r="B48" s="205" t="s">
        <v>251</v>
      </c>
      <c r="C48" s="207"/>
      <c r="D48" s="199">
        <v>3.6000000000000001</v>
      </c>
      <c r="E48" s="199">
        <v>3.6800000000000002</v>
      </c>
      <c r="F48" s="199">
        <v>3.7200000000000002</v>
      </c>
      <c r="G48" s="206" t="s">
        <v>227</v>
      </c>
      <c r="H48" s="206" t="s">
        <v>227</v>
      </c>
      <c r="I48" s="206" t="s">
        <v>227</v>
      </c>
      <c r="J48" s="206" t="s">
        <v>227</v>
      </c>
      <c r="K48" s="206" t="s">
        <v>227</v>
      </c>
      <c r="L48" s="206" t="s">
        <v>227</v>
      </c>
      <c r="M48" s="206" t="s">
        <v>227</v>
      </c>
      <c r="N48" s="206" t="s">
        <v>227</v>
      </c>
      <c r="O48" s="199">
        <v>3.7200000000000002</v>
      </c>
    </row>
    <row r="49">
      <c r="A49" s="203" t="s">
        <v>252</v>
      </c>
      <c r="B49" s="208" t="s">
        <v>253</v>
      </c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10"/>
    </row>
    <row r="50">
      <c r="A50" s="204"/>
      <c r="B50" s="211" t="s">
        <v>254</v>
      </c>
      <c r="C50" s="212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3"/>
    </row>
    <row r="51" ht="12.75" customHeight="1">
      <c r="A51" s="204"/>
      <c r="B51" s="205" t="s">
        <v>255</v>
      </c>
      <c r="C51" s="203" t="s">
        <v>21</v>
      </c>
      <c r="D51" s="199">
        <v>82.780000000000001</v>
      </c>
      <c r="E51" s="199">
        <v>83</v>
      </c>
      <c r="F51" s="199">
        <v>83.099999999999994</v>
      </c>
      <c r="G51" s="206" t="s">
        <v>227</v>
      </c>
      <c r="H51" s="206" t="s">
        <v>227</v>
      </c>
      <c r="I51" s="206" t="s">
        <v>227</v>
      </c>
      <c r="J51" s="206" t="s">
        <v>227</v>
      </c>
      <c r="K51" s="206" t="s">
        <v>227</v>
      </c>
      <c r="L51" s="206" t="s">
        <v>227</v>
      </c>
      <c r="M51" s="206" t="s">
        <v>227</v>
      </c>
      <c r="N51" s="206" t="s">
        <v>227</v>
      </c>
      <c r="O51" s="199">
        <v>83.099999999999994</v>
      </c>
    </row>
    <row r="52" ht="12.75" customHeight="1">
      <c r="A52" s="204"/>
      <c r="B52" s="205" t="s">
        <v>256</v>
      </c>
      <c r="C52" s="207"/>
      <c r="D52" s="199">
        <v>82.780000000000001</v>
      </c>
      <c r="E52" s="199">
        <v>83</v>
      </c>
      <c r="F52" s="199">
        <v>83.099999999999994</v>
      </c>
      <c r="G52" s="206" t="s">
        <v>227</v>
      </c>
      <c r="H52" s="206" t="s">
        <v>227</v>
      </c>
      <c r="I52" s="206" t="s">
        <v>227</v>
      </c>
      <c r="J52" s="206" t="s">
        <v>227</v>
      </c>
      <c r="K52" s="206" t="s">
        <v>227</v>
      </c>
      <c r="L52" s="206" t="s">
        <v>227</v>
      </c>
      <c r="M52" s="206" t="s">
        <v>227</v>
      </c>
      <c r="N52" s="206" t="s">
        <v>227</v>
      </c>
      <c r="O52" s="199">
        <v>83.099999999999994</v>
      </c>
    </row>
    <row r="53" ht="12.75" customHeight="1">
      <c r="A53" s="207"/>
      <c r="B53" s="208" t="s">
        <v>257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10"/>
    </row>
    <row r="54" ht="12.75" customHeight="1">
      <c r="A54" s="203" t="s">
        <v>258</v>
      </c>
      <c r="B54" s="200" t="s">
        <v>259</v>
      </c>
      <c r="C54" s="201"/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2"/>
    </row>
    <row r="55" ht="12.75" customHeight="1">
      <c r="A55" s="204"/>
      <c r="B55" s="205" t="s">
        <v>260</v>
      </c>
      <c r="C55" s="203" t="s">
        <v>21</v>
      </c>
      <c r="D55" s="199">
        <v>5.0999999999999996</v>
      </c>
      <c r="E55" s="199">
        <v>5.0999999999999996</v>
      </c>
      <c r="F55" s="199">
        <v>5.1500000000000004</v>
      </c>
      <c r="G55" s="206" t="s">
        <v>227</v>
      </c>
      <c r="H55" s="206" t="s">
        <v>227</v>
      </c>
      <c r="I55" s="206" t="s">
        <v>227</v>
      </c>
      <c r="J55" s="206" t="s">
        <v>227</v>
      </c>
      <c r="K55" s="206" t="s">
        <v>227</v>
      </c>
      <c r="L55" s="206" t="s">
        <v>227</v>
      </c>
      <c r="M55" s="206" t="s">
        <v>227</v>
      </c>
      <c r="N55" s="206" t="s">
        <v>227</v>
      </c>
      <c r="O55" s="199">
        <v>5.1500000000000004</v>
      </c>
    </row>
    <row r="56" ht="12.75" customHeight="1">
      <c r="A56" s="207"/>
      <c r="B56" s="205" t="s">
        <v>261</v>
      </c>
      <c r="C56" s="207"/>
      <c r="D56" s="199">
        <v>5.0999999999999996</v>
      </c>
      <c r="E56" s="199">
        <v>5.0999999999999996</v>
      </c>
      <c r="F56" s="199">
        <v>5.1500000000000004</v>
      </c>
      <c r="G56" s="206" t="s">
        <v>227</v>
      </c>
      <c r="H56" s="206" t="s">
        <v>227</v>
      </c>
      <c r="I56" s="206" t="s">
        <v>227</v>
      </c>
      <c r="J56" s="206" t="s">
        <v>227</v>
      </c>
      <c r="K56" s="206" t="s">
        <v>227</v>
      </c>
      <c r="L56" s="206" t="s">
        <v>227</v>
      </c>
      <c r="M56" s="206" t="s">
        <v>227</v>
      </c>
      <c r="N56" s="206" t="s">
        <v>227</v>
      </c>
      <c r="O56" s="199">
        <v>5.1500000000000004</v>
      </c>
    </row>
    <row r="57" ht="12.75" customHeight="1">
      <c r="A57" s="214" t="s">
        <v>121</v>
      </c>
      <c r="B57" s="215"/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  <c r="O57" s="216"/>
    </row>
    <row r="58" ht="12.75" customHeight="1">
      <c r="A58" s="217" t="s">
        <v>18</v>
      </c>
      <c r="B58" s="218" t="s">
        <v>122</v>
      </c>
      <c r="C58" s="219"/>
      <c r="D58" s="219"/>
      <c r="E58" s="219"/>
      <c r="F58" s="219"/>
      <c r="G58" s="219"/>
      <c r="H58" s="219"/>
      <c r="I58" s="219"/>
      <c r="J58" s="219"/>
      <c r="K58" s="219"/>
      <c r="L58" s="219"/>
      <c r="M58" s="219"/>
      <c r="N58" s="219"/>
      <c r="O58" s="220"/>
    </row>
    <row r="59" ht="12.75" customHeight="1">
      <c r="A59" s="221" t="s">
        <v>77</v>
      </c>
      <c r="B59" s="218" t="s">
        <v>262</v>
      </c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20"/>
    </row>
    <row r="60" ht="12.75" customHeight="1">
      <c r="A60" s="222"/>
      <c r="B60" s="223" t="s">
        <v>263</v>
      </c>
      <c r="C60" s="221" t="s">
        <v>21</v>
      </c>
      <c r="D60" s="217">
        <v>35.130000000000003</v>
      </c>
      <c r="E60" s="217">
        <v>35.25</v>
      </c>
      <c r="F60" s="217">
        <v>35.380000000000003</v>
      </c>
      <c r="G60" s="224" t="s">
        <v>227</v>
      </c>
      <c r="H60" s="224" t="s">
        <v>227</v>
      </c>
      <c r="I60" s="224" t="s">
        <v>227</v>
      </c>
      <c r="J60" s="224" t="s">
        <v>227</v>
      </c>
      <c r="K60" s="224" t="s">
        <v>227</v>
      </c>
      <c r="L60" s="224" t="s">
        <v>227</v>
      </c>
      <c r="M60" s="224" t="s">
        <v>227</v>
      </c>
      <c r="N60" s="224" t="s">
        <v>227</v>
      </c>
      <c r="O60" s="217">
        <v>35.380000000000003</v>
      </c>
    </row>
    <row r="61" ht="12.75" customHeight="1">
      <c r="A61" s="225"/>
      <c r="B61" s="223" t="s">
        <v>264</v>
      </c>
      <c r="C61" s="225"/>
      <c r="D61" s="217">
        <v>35.130000000000003</v>
      </c>
      <c r="E61" s="217">
        <v>35.25</v>
      </c>
      <c r="F61" s="217">
        <v>35.380000000000003</v>
      </c>
      <c r="G61" s="224" t="s">
        <v>227</v>
      </c>
      <c r="H61" s="224" t="s">
        <v>227</v>
      </c>
      <c r="I61" s="224" t="s">
        <v>227</v>
      </c>
      <c r="J61" s="224" t="s">
        <v>227</v>
      </c>
      <c r="K61" s="224" t="s">
        <v>227</v>
      </c>
      <c r="L61" s="224" t="s">
        <v>227</v>
      </c>
      <c r="M61" s="224" t="s">
        <v>227</v>
      </c>
      <c r="N61" s="224" t="s">
        <v>227</v>
      </c>
      <c r="O61" s="217">
        <v>35.380000000000003</v>
      </c>
    </row>
    <row r="62" ht="12.75" customHeight="1">
      <c r="A62" s="221" t="s">
        <v>84</v>
      </c>
      <c r="B62" s="226" t="s">
        <v>125</v>
      </c>
      <c r="C62" s="227"/>
      <c r="D62" s="227"/>
      <c r="E62" s="227"/>
      <c r="F62" s="227"/>
      <c r="G62" s="227"/>
      <c r="H62" s="227"/>
      <c r="I62" s="227"/>
      <c r="J62" s="227"/>
      <c r="K62" s="227"/>
      <c r="L62" s="227"/>
      <c r="M62" s="227"/>
      <c r="N62" s="227"/>
      <c r="O62" s="228"/>
    </row>
    <row r="63" ht="12.75" customHeight="1">
      <c r="A63" s="222"/>
      <c r="B63" s="223" t="s">
        <v>265</v>
      </c>
      <c r="C63" s="221" t="s">
        <v>21</v>
      </c>
      <c r="D63" s="217">
        <v>58.5</v>
      </c>
      <c r="E63" s="217">
        <v>58.630000000000003</v>
      </c>
      <c r="F63" s="217">
        <v>58.759999999999998</v>
      </c>
      <c r="G63" s="224" t="s">
        <v>227</v>
      </c>
      <c r="H63" s="224" t="s">
        <v>227</v>
      </c>
      <c r="I63" s="224" t="s">
        <v>227</v>
      </c>
      <c r="J63" s="224" t="s">
        <v>227</v>
      </c>
      <c r="K63" s="224" t="s">
        <v>227</v>
      </c>
      <c r="L63" s="224" t="s">
        <v>227</v>
      </c>
      <c r="M63" s="224" t="s">
        <v>227</v>
      </c>
      <c r="N63" s="224" t="s">
        <v>227</v>
      </c>
      <c r="O63" s="217">
        <v>58.759999999999998</v>
      </c>
    </row>
    <row r="64" ht="12.75" customHeight="1">
      <c r="A64" s="225"/>
      <c r="B64" s="223" t="s">
        <v>266</v>
      </c>
      <c r="C64" s="225"/>
      <c r="D64" s="217">
        <v>58.5</v>
      </c>
      <c r="E64" s="217">
        <v>58.630000000000003</v>
      </c>
      <c r="F64" s="217">
        <v>58.759999999999998</v>
      </c>
      <c r="G64" s="224" t="s">
        <v>227</v>
      </c>
      <c r="H64" s="224" t="s">
        <v>227</v>
      </c>
      <c r="I64" s="224" t="s">
        <v>227</v>
      </c>
      <c r="J64" s="224" t="s">
        <v>227</v>
      </c>
      <c r="K64" s="224" t="s">
        <v>227</v>
      </c>
      <c r="L64" s="224" t="s">
        <v>227</v>
      </c>
      <c r="M64" s="224" t="s">
        <v>227</v>
      </c>
      <c r="N64" s="224" t="s">
        <v>227</v>
      </c>
      <c r="O64" s="217">
        <v>58.759999999999998</v>
      </c>
    </row>
    <row r="65" ht="12.75" customHeight="1">
      <c r="A65" s="229" t="s">
        <v>133</v>
      </c>
      <c r="B65" s="230"/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N65" s="230"/>
      <c r="O65" s="231"/>
    </row>
    <row r="66" ht="12.75" customHeight="1">
      <c r="A66" s="97" t="s">
        <v>18</v>
      </c>
      <c r="B66" s="232" t="s">
        <v>267</v>
      </c>
      <c r="C66" s="233"/>
      <c r="D66" s="233"/>
      <c r="E66" s="233"/>
      <c r="F66" s="233"/>
      <c r="G66" s="233"/>
      <c r="H66" s="233"/>
      <c r="I66" s="233"/>
      <c r="J66" s="233"/>
      <c r="K66" s="233"/>
      <c r="L66" s="233"/>
      <c r="M66" s="233"/>
      <c r="N66" s="233"/>
      <c r="O66" s="234"/>
    </row>
    <row r="67" ht="12.75" customHeight="1">
      <c r="A67" s="235" t="s">
        <v>45</v>
      </c>
      <c r="B67" s="236" t="s">
        <v>268</v>
      </c>
      <c r="C67" s="237"/>
      <c r="D67" s="237"/>
      <c r="E67" s="237"/>
      <c r="F67" s="237"/>
      <c r="G67" s="237"/>
      <c r="H67" s="237"/>
      <c r="I67" s="237"/>
      <c r="J67" s="237"/>
      <c r="K67" s="237"/>
      <c r="L67" s="237"/>
      <c r="M67" s="237"/>
      <c r="N67" s="237"/>
      <c r="O67" s="238"/>
    </row>
    <row r="68" ht="12.75" customHeight="1">
      <c r="A68" s="239"/>
      <c r="B68" s="240" t="s">
        <v>269</v>
      </c>
      <c r="C68" s="241" t="s">
        <v>21</v>
      </c>
      <c r="D68" s="242">
        <v>30.899999999999999</v>
      </c>
      <c r="E68" s="242">
        <v>40</v>
      </c>
      <c r="F68" s="242">
        <v>40</v>
      </c>
      <c r="G68" s="243" t="s">
        <v>227</v>
      </c>
      <c r="H68" s="243" t="s">
        <v>227</v>
      </c>
      <c r="I68" s="243" t="s">
        <v>227</v>
      </c>
      <c r="J68" s="243" t="s">
        <v>227</v>
      </c>
      <c r="K68" s="243" t="s">
        <v>227</v>
      </c>
      <c r="L68" s="243" t="s">
        <v>227</v>
      </c>
      <c r="M68" s="243" t="s">
        <v>227</v>
      </c>
      <c r="N68" s="243" t="s">
        <v>227</v>
      </c>
      <c r="O68" s="242">
        <v>40</v>
      </c>
    </row>
    <row r="69" ht="12.75" customHeight="1">
      <c r="A69" s="239"/>
      <c r="B69" s="240" t="s">
        <v>270</v>
      </c>
      <c r="C69" s="242"/>
      <c r="D69" s="242">
        <v>30.899999999999999</v>
      </c>
      <c r="E69" s="242">
        <v>40</v>
      </c>
      <c r="F69" s="242">
        <v>40</v>
      </c>
      <c r="G69" s="243" t="s">
        <v>227</v>
      </c>
      <c r="H69" s="243" t="s">
        <v>227</v>
      </c>
      <c r="I69" s="243" t="s">
        <v>227</v>
      </c>
      <c r="J69" s="243" t="s">
        <v>227</v>
      </c>
      <c r="K69" s="243" t="s">
        <v>227</v>
      </c>
      <c r="L69" s="243" t="s">
        <v>227</v>
      </c>
      <c r="M69" s="243" t="s">
        <v>227</v>
      </c>
      <c r="N69" s="243" t="s">
        <v>227</v>
      </c>
      <c r="O69" s="242">
        <v>40</v>
      </c>
    </row>
  </sheetData>
  <mergeCells count="68">
    <mergeCell ref="A2:O2"/>
    <mergeCell ref="A3:A4"/>
    <mergeCell ref="B3:B4"/>
    <mergeCell ref="C3:C4"/>
    <mergeCell ref="D3:N3"/>
    <mergeCell ref="O3:O4"/>
    <mergeCell ref="A6:O6"/>
    <mergeCell ref="B7:O7"/>
    <mergeCell ref="A8:A10"/>
    <mergeCell ref="B8:O8"/>
    <mergeCell ref="C9:C10"/>
    <mergeCell ref="B11:O11"/>
    <mergeCell ref="A12:A13"/>
    <mergeCell ref="C12:C13"/>
    <mergeCell ref="A14:O14"/>
    <mergeCell ref="B15:O15"/>
    <mergeCell ref="A16:A18"/>
    <mergeCell ref="B16:O16"/>
    <mergeCell ref="A19:A21"/>
    <mergeCell ref="B19:O19"/>
    <mergeCell ref="B22:O22"/>
    <mergeCell ref="A23:A25"/>
    <mergeCell ref="B23:O23"/>
    <mergeCell ref="C24:C25"/>
    <mergeCell ref="B26:O26"/>
    <mergeCell ref="A27:A29"/>
    <mergeCell ref="B27:O27"/>
    <mergeCell ref="C28:C29"/>
    <mergeCell ref="A30:A32"/>
    <mergeCell ref="B30:O30"/>
    <mergeCell ref="C31:C32"/>
    <mergeCell ref="B33:O33"/>
    <mergeCell ref="A34:A36"/>
    <mergeCell ref="B34:O34"/>
    <mergeCell ref="C35:C36"/>
    <mergeCell ref="B37:O37"/>
    <mergeCell ref="A38:A40"/>
    <mergeCell ref="B38:O38"/>
    <mergeCell ref="C39:C40"/>
    <mergeCell ref="A41:O41"/>
    <mergeCell ref="B42:O42"/>
    <mergeCell ref="A43:A45"/>
    <mergeCell ref="B43:O43"/>
    <mergeCell ref="C44:C45"/>
    <mergeCell ref="A46:A48"/>
    <mergeCell ref="B46:O46"/>
    <mergeCell ref="C47:C48"/>
    <mergeCell ref="A49:A53"/>
    <mergeCell ref="B49:O49"/>
    <mergeCell ref="B50:O50"/>
    <mergeCell ref="C51:C52"/>
    <mergeCell ref="B53:O53"/>
    <mergeCell ref="A54:A56"/>
    <mergeCell ref="B54:O54"/>
    <mergeCell ref="C55:C56"/>
    <mergeCell ref="A57:O57"/>
    <mergeCell ref="B58:O58"/>
    <mergeCell ref="A59:A61"/>
    <mergeCell ref="B59:O59"/>
    <mergeCell ref="C60:C61"/>
    <mergeCell ref="A62:A64"/>
    <mergeCell ref="B62:O62"/>
    <mergeCell ref="C63:C64"/>
    <mergeCell ref="A65:O65"/>
    <mergeCell ref="B66:O66"/>
    <mergeCell ref="A67:A69"/>
    <mergeCell ref="B67:O67"/>
    <mergeCell ref="C68:C69"/>
  </mergeCells>
  <printOptions headings="0" gridLines="0"/>
  <pageMargins left="0.52000000000000002" right="0.29999999999999999" top="0.48999999999999999" bottom="0.28000000000000003" header="0.5" footer="0.14999999999999999"/>
  <pageSetup paperSize="9" scale="73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3"/>
    <outlinePr applyStyles="0" summaryBelow="1" summaryRight="1" showOutlineSymbols="1"/>
    <pageSetUpPr autoPageBreaks="1" fitToPage="0"/>
  </sheetPr>
  <sheetViews>
    <sheetView topLeftCell="A302" zoomScale="80" workbookViewId="0">
      <selection activeCell="O7" activeCellId="0" sqref="O7"/>
    </sheetView>
  </sheetViews>
  <sheetFormatPr defaultColWidth="9" defaultRowHeight="12.75"/>
  <cols>
    <col bestFit="1" min="1" max="1" style="245" width="6.7109375"/>
    <col bestFit="1" customWidth="1" min="2" max="2" style="246" width="66.140625"/>
    <col bestFit="1" customWidth="1" min="3" max="3" style="247" width="33.57421875"/>
    <col bestFit="1" customWidth="1" min="4" max="4" style="247" width="18.421875"/>
    <col bestFit="1" customWidth="1" min="5" max="5" style="247" width="18.28125"/>
    <col bestFit="1" customWidth="1" min="6" max="6" style="248" width="14.140625"/>
    <col bestFit="1" customWidth="1" min="7" max="7" style="249" width="14.421875"/>
    <col bestFit="1" customWidth="1" min="8" max="8" style="249" width="17.00390625"/>
    <col bestFit="1" customWidth="1" min="9" max="9" style="249" width="15.421875"/>
    <col bestFit="1" customWidth="1" min="10" max="10" style="248" width="12.7109375"/>
    <col bestFit="1" customWidth="1" min="11" max="11" style="250" width="14.7109375"/>
    <col bestFit="1" customWidth="1" min="12" max="12" style="250" width="15.140625"/>
    <col customWidth="1" min="13" max="16" style="247" width="9.1428571428571406"/>
    <col min="17" max="16384" style="244" width="9"/>
  </cols>
  <sheetData>
    <row r="1" ht="15">
      <c r="L1" s="162" t="s">
        <v>271</v>
      </c>
    </row>
    <row r="2" ht="15">
      <c r="B2" s="251" t="s">
        <v>272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2"/>
      <c r="N2" s="252"/>
      <c r="O2" s="252"/>
    </row>
    <row r="3" ht="15"/>
    <row r="4" ht="15">
      <c r="A4" s="253" t="s">
        <v>209</v>
      </c>
      <c r="B4" s="254" t="s">
        <v>273</v>
      </c>
      <c r="C4" s="254" t="s">
        <v>274</v>
      </c>
      <c r="D4" s="255" t="s">
        <v>275</v>
      </c>
      <c r="E4" s="256"/>
      <c r="F4" s="256"/>
      <c r="G4" s="256"/>
      <c r="H4" s="257"/>
      <c r="I4" s="254" t="s">
        <v>276</v>
      </c>
      <c r="J4" s="254"/>
      <c r="K4" s="254" t="s">
        <v>277</v>
      </c>
      <c r="L4" s="254" t="s">
        <v>15</v>
      </c>
    </row>
    <row r="5" ht="15">
      <c r="A5" s="253"/>
      <c r="B5" s="254"/>
      <c r="C5" s="254"/>
      <c r="D5" s="258"/>
      <c r="E5" s="259"/>
      <c r="F5" s="259"/>
      <c r="G5" s="259"/>
      <c r="H5" s="260"/>
      <c r="I5" s="254"/>
      <c r="J5" s="254"/>
      <c r="K5" s="254"/>
      <c r="L5" s="254"/>
    </row>
    <row r="6" ht="15">
      <c r="A6" s="253"/>
      <c r="B6" s="254"/>
      <c r="C6" s="254"/>
      <c r="D6" s="254" t="s">
        <v>278</v>
      </c>
      <c r="E6" s="261" t="s">
        <v>279</v>
      </c>
      <c r="F6" s="262" t="s">
        <v>280</v>
      </c>
      <c r="G6" s="254" t="s">
        <v>281</v>
      </c>
      <c r="H6" s="261" t="s">
        <v>282</v>
      </c>
      <c r="I6" s="262" t="s">
        <v>283</v>
      </c>
      <c r="J6" s="254" t="s">
        <v>284</v>
      </c>
      <c r="K6" s="254"/>
      <c r="L6" s="254"/>
    </row>
    <row r="7" ht="15">
      <c r="A7" s="263">
        <v>1</v>
      </c>
      <c r="B7" s="172">
        <v>2</v>
      </c>
      <c r="C7" s="171">
        <v>3</v>
      </c>
      <c r="D7" s="264">
        <v>4</v>
      </c>
      <c r="E7" s="264">
        <v>5</v>
      </c>
      <c r="F7" s="264">
        <v>6</v>
      </c>
      <c r="G7" s="264">
        <v>7</v>
      </c>
      <c r="H7" s="171">
        <v>8</v>
      </c>
      <c r="I7" s="171">
        <v>9</v>
      </c>
      <c r="J7" s="171">
        <v>10</v>
      </c>
      <c r="K7" s="171">
        <v>11</v>
      </c>
      <c r="L7" s="257">
        <v>10</v>
      </c>
    </row>
    <row r="8" ht="15">
      <c r="A8" s="265" t="s">
        <v>18</v>
      </c>
      <c r="B8" s="8" t="s">
        <v>16</v>
      </c>
      <c r="C8" s="8"/>
      <c r="D8" s="8"/>
      <c r="E8" s="8"/>
      <c r="F8" s="8"/>
      <c r="G8" s="8"/>
      <c r="H8" s="8"/>
      <c r="I8" s="8"/>
      <c r="J8" s="8"/>
      <c r="K8" s="8"/>
      <c r="L8" s="8"/>
    </row>
    <row r="9" s="266" customFormat="1" ht="15">
      <c r="A9" s="265" t="s">
        <v>45</v>
      </c>
      <c r="B9" s="267" t="s">
        <v>285</v>
      </c>
      <c r="C9" s="268" t="s">
        <v>286</v>
      </c>
      <c r="D9" s="269">
        <v>9687</v>
      </c>
      <c r="E9" s="269">
        <v>0</v>
      </c>
      <c r="F9" s="270">
        <v>9692</v>
      </c>
      <c r="G9" s="270">
        <v>9692</v>
      </c>
      <c r="H9" s="270">
        <f>D9+E9</f>
        <v>9687</v>
      </c>
      <c r="I9" s="270">
        <v>9692</v>
      </c>
      <c r="J9" s="270">
        <v>1719.1890000000001</v>
      </c>
      <c r="K9" s="270">
        <v>17.738227404044601</v>
      </c>
      <c r="L9" s="8"/>
      <c r="M9" s="271"/>
      <c r="N9" s="271"/>
      <c r="O9" s="271"/>
      <c r="P9" s="271"/>
    </row>
    <row r="10" ht="15">
      <c r="A10" s="265"/>
      <c r="B10" s="267" t="s">
        <v>287</v>
      </c>
      <c r="C10" s="268"/>
      <c r="D10" s="269">
        <v>9687</v>
      </c>
      <c r="E10" s="269">
        <v>0</v>
      </c>
      <c r="F10" s="270">
        <v>9692</v>
      </c>
      <c r="G10" s="270">
        <v>9692</v>
      </c>
      <c r="H10" s="270">
        <f t="shared" ref="H10:H73" si="0">D10+E10</f>
        <v>9687</v>
      </c>
      <c r="I10" s="270">
        <v>9692</v>
      </c>
      <c r="J10" s="270">
        <v>1719.1890000000001</v>
      </c>
      <c r="K10" s="270">
        <v>17.738227404044601</v>
      </c>
      <c r="L10" s="8"/>
    </row>
    <row r="11" ht="15">
      <c r="A11" s="265"/>
      <c r="B11" s="272" t="s">
        <v>288</v>
      </c>
      <c r="C11" s="268"/>
      <c r="D11" s="8">
        <v>0</v>
      </c>
      <c r="E11" s="8">
        <v>0</v>
      </c>
      <c r="F11" s="270">
        <v>0</v>
      </c>
      <c r="G11" s="270">
        <v>0</v>
      </c>
      <c r="H11" s="270">
        <f t="shared" si="0"/>
        <v>0</v>
      </c>
      <c r="I11" s="270">
        <v>0</v>
      </c>
      <c r="J11" s="270">
        <v>0</v>
      </c>
      <c r="K11" s="270">
        <v>0</v>
      </c>
      <c r="L11" s="8"/>
    </row>
    <row r="12" ht="15">
      <c r="A12" s="265"/>
      <c r="B12" s="272" t="s">
        <v>289</v>
      </c>
      <c r="C12" s="268"/>
      <c r="D12" s="269">
        <v>1492</v>
      </c>
      <c r="E12" s="269">
        <v>0</v>
      </c>
      <c r="F12" s="270">
        <v>1492</v>
      </c>
      <c r="G12" s="270">
        <v>1492</v>
      </c>
      <c r="H12" s="270">
        <f t="shared" si="0"/>
        <v>1492</v>
      </c>
      <c r="I12" s="270">
        <v>1492</v>
      </c>
      <c r="J12" s="270">
        <v>226.27000000000001</v>
      </c>
      <c r="K12" s="270">
        <v>15.1655495978552</v>
      </c>
      <c r="L12" s="8"/>
    </row>
    <row r="13" ht="15">
      <c r="A13" s="265"/>
      <c r="B13" s="267" t="s">
        <v>290</v>
      </c>
      <c r="C13" s="268"/>
      <c r="D13" s="269">
        <v>8195</v>
      </c>
      <c r="E13" s="269">
        <v>0</v>
      </c>
      <c r="F13" s="270">
        <v>8200</v>
      </c>
      <c r="G13" s="270">
        <v>8200</v>
      </c>
      <c r="H13" s="270">
        <f t="shared" si="0"/>
        <v>8195</v>
      </c>
      <c r="I13" s="270">
        <v>8200</v>
      </c>
      <c r="J13" s="270">
        <v>1492.9190000000001</v>
      </c>
      <c r="K13" s="270">
        <v>18.206329268292698</v>
      </c>
      <c r="L13" s="8"/>
    </row>
    <row r="14" ht="15">
      <c r="A14" s="265"/>
      <c r="B14" s="267" t="s">
        <v>279</v>
      </c>
      <c r="C14" s="268"/>
      <c r="D14" s="8">
        <v>0</v>
      </c>
      <c r="E14" s="8">
        <v>0</v>
      </c>
      <c r="F14" s="270">
        <v>0</v>
      </c>
      <c r="G14" s="270">
        <v>0</v>
      </c>
      <c r="H14" s="270">
        <f t="shared" si="0"/>
        <v>0</v>
      </c>
      <c r="I14" s="270">
        <v>0</v>
      </c>
      <c r="J14" s="270">
        <v>0</v>
      </c>
      <c r="K14" s="270">
        <v>0</v>
      </c>
      <c r="L14" s="8"/>
    </row>
    <row r="15" s="266" customFormat="1" ht="15">
      <c r="A15" s="265" t="s">
        <v>52</v>
      </c>
      <c r="B15" s="267" t="s">
        <v>291</v>
      </c>
      <c r="C15" s="268" t="s">
        <v>292</v>
      </c>
      <c r="D15" s="269">
        <v>1023</v>
      </c>
      <c r="E15" s="269">
        <v>0</v>
      </c>
      <c r="F15" s="270">
        <v>1023</v>
      </c>
      <c r="G15" s="270">
        <v>1023</v>
      </c>
      <c r="H15" s="270">
        <f t="shared" si="0"/>
        <v>1023</v>
      </c>
      <c r="I15" s="270">
        <v>1023</v>
      </c>
      <c r="J15" s="270">
        <v>146.642</v>
      </c>
      <c r="K15" s="270">
        <v>14.334506353861199</v>
      </c>
      <c r="L15" s="8"/>
      <c r="M15" s="271"/>
      <c r="N15" s="271"/>
      <c r="O15" s="271"/>
      <c r="P15" s="271"/>
    </row>
    <row r="16" ht="15">
      <c r="A16" s="265"/>
      <c r="B16" s="267" t="s">
        <v>287</v>
      </c>
      <c r="C16" s="273"/>
      <c r="D16" s="274">
        <v>1023</v>
      </c>
      <c r="E16" s="274">
        <v>0</v>
      </c>
      <c r="F16" s="275">
        <v>1023</v>
      </c>
      <c r="G16" s="275">
        <v>1023</v>
      </c>
      <c r="H16" s="275">
        <f t="shared" si="0"/>
        <v>1023</v>
      </c>
      <c r="I16" s="275">
        <v>1023</v>
      </c>
      <c r="J16" s="275">
        <v>146.642</v>
      </c>
      <c r="K16" s="275">
        <v>14.334506353861199</v>
      </c>
      <c r="L16" s="10"/>
    </row>
    <row r="17" ht="15">
      <c r="A17" s="265"/>
      <c r="B17" s="12" t="s">
        <v>293</v>
      </c>
      <c r="C17" s="273"/>
      <c r="D17" s="10">
        <v>0</v>
      </c>
      <c r="E17" s="10">
        <v>0</v>
      </c>
      <c r="F17" s="275"/>
      <c r="G17" s="275"/>
      <c r="H17" s="275">
        <f t="shared" si="0"/>
        <v>0</v>
      </c>
      <c r="I17" s="275"/>
      <c r="J17" s="275"/>
      <c r="K17" s="275"/>
      <c r="L17" s="10"/>
    </row>
    <row r="18" ht="15">
      <c r="A18" s="265"/>
      <c r="B18" s="276" t="s">
        <v>289</v>
      </c>
      <c r="C18" s="273"/>
      <c r="D18" s="10">
        <v>686</v>
      </c>
      <c r="E18" s="10">
        <v>0</v>
      </c>
      <c r="F18" s="275">
        <v>686</v>
      </c>
      <c r="G18" s="275">
        <v>686</v>
      </c>
      <c r="H18" s="275">
        <f t="shared" si="0"/>
        <v>686</v>
      </c>
      <c r="I18" s="275">
        <v>686</v>
      </c>
      <c r="J18" s="275">
        <v>146.642</v>
      </c>
      <c r="K18" s="275">
        <v>21.3763848396501</v>
      </c>
      <c r="L18" s="10"/>
    </row>
    <row r="19" ht="15">
      <c r="A19" s="265"/>
      <c r="B19" s="276" t="s">
        <v>294</v>
      </c>
      <c r="C19" s="273"/>
      <c r="D19" s="10">
        <v>337</v>
      </c>
      <c r="E19" s="10">
        <v>0</v>
      </c>
      <c r="F19" s="275">
        <v>337</v>
      </c>
      <c r="G19" s="275">
        <v>337</v>
      </c>
      <c r="H19" s="275">
        <f t="shared" si="0"/>
        <v>337</v>
      </c>
      <c r="I19" s="275">
        <v>337</v>
      </c>
      <c r="J19" s="275">
        <v>0</v>
      </c>
      <c r="K19" s="275">
        <v>0</v>
      </c>
      <c r="L19" s="10"/>
    </row>
    <row r="20" ht="15">
      <c r="A20" s="265"/>
      <c r="B20" s="276" t="s">
        <v>279</v>
      </c>
      <c r="C20" s="273"/>
      <c r="D20" s="10">
        <v>0</v>
      </c>
      <c r="E20" s="10">
        <v>0</v>
      </c>
      <c r="F20" s="275"/>
      <c r="G20" s="275"/>
      <c r="H20" s="275">
        <f t="shared" si="0"/>
        <v>0</v>
      </c>
      <c r="I20" s="275"/>
      <c r="J20" s="275"/>
      <c r="K20" s="275"/>
      <c r="L20" s="10"/>
    </row>
    <row r="21" s="266" customFormat="1" ht="15">
      <c r="A21" s="265" t="s">
        <v>295</v>
      </c>
      <c r="B21" s="267" t="s">
        <v>296</v>
      </c>
      <c r="C21" s="268" t="s">
        <v>297</v>
      </c>
      <c r="D21" s="269">
        <v>1053</v>
      </c>
      <c r="E21" s="269">
        <v>0</v>
      </c>
      <c r="F21" s="270">
        <v>1053</v>
      </c>
      <c r="G21" s="270">
        <v>1053</v>
      </c>
      <c r="H21" s="270">
        <f t="shared" si="0"/>
        <v>1053</v>
      </c>
      <c r="I21" s="270">
        <v>1053</v>
      </c>
      <c r="J21" s="270">
        <v>166.78299999999999</v>
      </c>
      <c r="K21" s="270">
        <v>15.8388414055081</v>
      </c>
      <c r="L21" s="8"/>
      <c r="M21" s="271"/>
      <c r="N21" s="271"/>
      <c r="O21" s="271"/>
      <c r="P21" s="271"/>
    </row>
    <row r="22" ht="15">
      <c r="A22" s="265"/>
      <c r="B22" s="267" t="s">
        <v>287</v>
      </c>
      <c r="C22" s="273"/>
      <c r="D22" s="274">
        <v>1053</v>
      </c>
      <c r="E22" s="274">
        <v>0</v>
      </c>
      <c r="F22" s="275">
        <v>1053</v>
      </c>
      <c r="G22" s="275">
        <v>1053</v>
      </c>
      <c r="H22" s="275">
        <f t="shared" si="0"/>
        <v>1053</v>
      </c>
      <c r="I22" s="275">
        <v>1053</v>
      </c>
      <c r="J22" s="275">
        <v>166.78299999999999</v>
      </c>
      <c r="K22" s="275">
        <v>15.8388414055081</v>
      </c>
      <c r="L22" s="10"/>
    </row>
    <row r="23" ht="15">
      <c r="A23" s="265"/>
      <c r="B23" s="12" t="s">
        <v>293</v>
      </c>
      <c r="C23" s="273"/>
      <c r="D23" s="10">
        <v>0</v>
      </c>
      <c r="E23" s="10"/>
      <c r="F23" s="275"/>
      <c r="G23" s="275"/>
      <c r="H23" s="275">
        <f t="shared" si="0"/>
        <v>0</v>
      </c>
      <c r="I23" s="275"/>
      <c r="J23" s="275"/>
      <c r="K23" s="275"/>
      <c r="L23" s="10"/>
    </row>
    <row r="24" ht="15">
      <c r="A24" s="265"/>
      <c r="B24" s="12" t="s">
        <v>289</v>
      </c>
      <c r="C24" s="273"/>
      <c r="D24" s="10">
        <v>806</v>
      </c>
      <c r="E24" s="10">
        <v>0</v>
      </c>
      <c r="F24" s="275">
        <v>806</v>
      </c>
      <c r="G24" s="275">
        <v>806</v>
      </c>
      <c r="H24" s="275">
        <f t="shared" si="0"/>
        <v>806</v>
      </c>
      <c r="I24" s="275">
        <v>806</v>
      </c>
      <c r="J24" s="275">
        <v>79.628</v>
      </c>
      <c r="K24" s="275">
        <v>9.8794044665012404</v>
      </c>
      <c r="L24" s="10"/>
    </row>
    <row r="25" ht="15">
      <c r="A25" s="265"/>
      <c r="B25" s="276" t="s">
        <v>294</v>
      </c>
      <c r="C25" s="273"/>
      <c r="D25" s="10">
        <v>247</v>
      </c>
      <c r="E25" s="10">
        <v>0</v>
      </c>
      <c r="F25" s="275">
        <v>247</v>
      </c>
      <c r="G25" s="275">
        <v>247</v>
      </c>
      <c r="H25" s="275">
        <f t="shared" si="0"/>
        <v>247</v>
      </c>
      <c r="I25" s="275">
        <v>247</v>
      </c>
      <c r="J25" s="275">
        <v>87.155000000000001</v>
      </c>
      <c r="K25" s="275">
        <v>35.285425101214599</v>
      </c>
      <c r="L25" s="10"/>
    </row>
    <row r="26" ht="15">
      <c r="A26" s="265"/>
      <c r="B26" s="276" t="s">
        <v>279</v>
      </c>
      <c r="C26" s="273"/>
      <c r="D26" s="10">
        <v>0</v>
      </c>
      <c r="E26" s="10">
        <v>0</v>
      </c>
      <c r="F26" s="275"/>
      <c r="G26" s="275"/>
      <c r="H26" s="275">
        <f t="shared" si="0"/>
        <v>0</v>
      </c>
      <c r="I26" s="275"/>
      <c r="J26" s="275"/>
      <c r="K26" s="275"/>
      <c r="L26" s="10"/>
    </row>
    <row r="27" s="266" customFormat="1" ht="15">
      <c r="A27" s="265" t="s">
        <v>298</v>
      </c>
      <c r="B27" s="267" t="s">
        <v>299</v>
      </c>
      <c r="C27" s="268" t="s">
        <v>300</v>
      </c>
      <c r="D27" s="8">
        <v>5</v>
      </c>
      <c r="E27" s="8">
        <v>0</v>
      </c>
      <c r="F27" s="270">
        <v>5</v>
      </c>
      <c r="G27" s="270">
        <v>5</v>
      </c>
      <c r="H27" s="270">
        <f t="shared" si="0"/>
        <v>5</v>
      </c>
      <c r="I27" s="270">
        <v>5</v>
      </c>
      <c r="J27" s="270">
        <v>0</v>
      </c>
      <c r="K27" s="270">
        <v>0</v>
      </c>
      <c r="L27" s="8"/>
      <c r="M27" s="271"/>
      <c r="N27" s="271"/>
      <c r="O27" s="271"/>
      <c r="P27" s="271"/>
    </row>
    <row r="28" ht="15">
      <c r="A28" s="265"/>
      <c r="B28" s="267" t="s">
        <v>287</v>
      </c>
      <c r="C28" s="273"/>
      <c r="D28" s="10">
        <v>5</v>
      </c>
      <c r="E28" s="10">
        <v>0</v>
      </c>
      <c r="F28" s="275">
        <v>5</v>
      </c>
      <c r="G28" s="275">
        <v>5</v>
      </c>
      <c r="H28" s="275">
        <f t="shared" si="0"/>
        <v>5</v>
      </c>
      <c r="I28" s="275">
        <v>5</v>
      </c>
      <c r="J28" s="275">
        <v>0</v>
      </c>
      <c r="K28" s="275">
        <v>0</v>
      </c>
      <c r="L28" s="10"/>
    </row>
    <row r="29" ht="15">
      <c r="A29" s="265"/>
      <c r="B29" s="12" t="s">
        <v>293</v>
      </c>
      <c r="C29" s="273"/>
      <c r="D29" s="10">
        <v>0</v>
      </c>
      <c r="E29" s="10">
        <v>0</v>
      </c>
      <c r="F29" s="275"/>
      <c r="G29" s="275"/>
      <c r="H29" s="275">
        <f t="shared" si="0"/>
        <v>0</v>
      </c>
      <c r="I29" s="275"/>
      <c r="J29" s="275"/>
      <c r="K29" s="275"/>
      <c r="L29" s="10"/>
    </row>
    <row r="30" ht="15">
      <c r="A30" s="265"/>
      <c r="B30" s="276" t="s">
        <v>289</v>
      </c>
      <c r="C30" s="273"/>
      <c r="D30" s="10">
        <v>0</v>
      </c>
      <c r="E30" s="10">
        <v>0</v>
      </c>
      <c r="F30" s="275"/>
      <c r="G30" s="275"/>
      <c r="H30" s="275">
        <f t="shared" si="0"/>
        <v>0</v>
      </c>
      <c r="I30" s="275"/>
      <c r="J30" s="275"/>
      <c r="K30" s="275"/>
      <c r="L30" s="10"/>
    </row>
    <row r="31" ht="15">
      <c r="A31" s="265"/>
      <c r="B31" s="276" t="s">
        <v>294</v>
      </c>
      <c r="C31" s="273"/>
      <c r="D31" s="10">
        <v>5</v>
      </c>
      <c r="E31" s="10">
        <v>0</v>
      </c>
      <c r="F31" s="275">
        <v>5</v>
      </c>
      <c r="G31" s="275">
        <v>5</v>
      </c>
      <c r="H31" s="275">
        <f t="shared" si="0"/>
        <v>5</v>
      </c>
      <c r="I31" s="275">
        <v>5</v>
      </c>
      <c r="J31" s="275">
        <v>0</v>
      </c>
      <c r="K31" s="275">
        <v>0</v>
      </c>
      <c r="L31" s="10"/>
    </row>
    <row r="32" ht="15">
      <c r="A32" s="265"/>
      <c r="B32" s="276" t="s">
        <v>279</v>
      </c>
      <c r="C32" s="273"/>
      <c r="D32" s="10">
        <v>0</v>
      </c>
      <c r="E32" s="10">
        <v>0</v>
      </c>
      <c r="F32" s="275"/>
      <c r="G32" s="275"/>
      <c r="H32" s="275">
        <f t="shared" si="0"/>
        <v>0</v>
      </c>
      <c r="I32" s="275"/>
      <c r="J32" s="275"/>
      <c r="K32" s="275"/>
      <c r="L32" s="10"/>
    </row>
    <row r="33" s="266" customFormat="1" ht="15">
      <c r="A33" s="265" t="s">
        <v>301</v>
      </c>
      <c r="B33" s="267" t="s">
        <v>302</v>
      </c>
      <c r="C33" s="268" t="s">
        <v>303</v>
      </c>
      <c r="D33" s="8">
        <v>5</v>
      </c>
      <c r="E33" s="8">
        <v>0</v>
      </c>
      <c r="F33" s="270">
        <v>5</v>
      </c>
      <c r="G33" s="270">
        <v>5</v>
      </c>
      <c r="H33" s="270">
        <f t="shared" si="0"/>
        <v>5</v>
      </c>
      <c r="I33" s="270">
        <v>5</v>
      </c>
      <c r="J33" s="270">
        <v>5</v>
      </c>
      <c r="K33" s="270">
        <v>100</v>
      </c>
      <c r="L33" s="8"/>
      <c r="M33" s="271"/>
      <c r="N33" s="271"/>
      <c r="O33" s="271"/>
      <c r="P33" s="271"/>
    </row>
    <row r="34" ht="15">
      <c r="A34" s="265"/>
      <c r="B34" s="267" t="s">
        <v>287</v>
      </c>
      <c r="C34" s="273"/>
      <c r="D34" s="10">
        <v>5</v>
      </c>
      <c r="E34" s="10">
        <v>0</v>
      </c>
      <c r="F34" s="275">
        <v>5</v>
      </c>
      <c r="G34" s="275">
        <v>5</v>
      </c>
      <c r="H34" s="275">
        <f t="shared" si="0"/>
        <v>5</v>
      </c>
      <c r="I34" s="275">
        <v>5</v>
      </c>
      <c r="J34" s="275">
        <v>5</v>
      </c>
      <c r="K34" s="275">
        <v>100</v>
      </c>
      <c r="L34" s="10"/>
    </row>
    <row r="35" ht="15">
      <c r="A35" s="265"/>
      <c r="B35" s="12" t="s">
        <v>304</v>
      </c>
      <c r="C35" s="273"/>
      <c r="D35" s="10">
        <v>0</v>
      </c>
      <c r="E35" s="10">
        <v>0</v>
      </c>
      <c r="F35" s="275"/>
      <c r="G35" s="275"/>
      <c r="H35" s="275">
        <f t="shared" si="0"/>
        <v>0</v>
      </c>
      <c r="I35" s="275"/>
      <c r="J35" s="275"/>
      <c r="K35" s="275"/>
      <c r="L35" s="10"/>
    </row>
    <row r="36" ht="15">
      <c r="A36" s="265"/>
      <c r="B36" s="12" t="s">
        <v>289</v>
      </c>
      <c r="C36" s="273"/>
      <c r="D36" s="10">
        <v>0</v>
      </c>
      <c r="E36" s="10">
        <v>0</v>
      </c>
      <c r="F36" s="275"/>
      <c r="G36" s="275"/>
      <c r="H36" s="275">
        <f t="shared" si="0"/>
        <v>0</v>
      </c>
      <c r="I36" s="275"/>
      <c r="J36" s="275"/>
      <c r="K36" s="275"/>
      <c r="L36" s="10"/>
    </row>
    <row r="37" ht="15">
      <c r="A37" s="265"/>
      <c r="B37" s="276" t="s">
        <v>305</v>
      </c>
      <c r="C37" s="273"/>
      <c r="D37" s="10">
        <v>5</v>
      </c>
      <c r="E37" s="10">
        <v>0</v>
      </c>
      <c r="F37" s="275">
        <v>5</v>
      </c>
      <c r="G37" s="275">
        <v>5</v>
      </c>
      <c r="H37" s="275">
        <f t="shared" si="0"/>
        <v>5</v>
      </c>
      <c r="I37" s="275">
        <v>5</v>
      </c>
      <c r="J37" s="275">
        <v>5</v>
      </c>
      <c r="K37" s="275">
        <v>100</v>
      </c>
      <c r="L37" s="10"/>
    </row>
    <row r="38" ht="15">
      <c r="A38" s="265"/>
      <c r="B38" s="276" t="s">
        <v>279</v>
      </c>
      <c r="C38" s="273"/>
      <c r="D38" s="10">
        <v>0</v>
      </c>
      <c r="E38" s="10">
        <v>0</v>
      </c>
      <c r="F38" s="275"/>
      <c r="G38" s="275"/>
      <c r="H38" s="275">
        <f t="shared" si="0"/>
        <v>0</v>
      </c>
      <c r="I38" s="275"/>
      <c r="J38" s="275"/>
      <c r="K38" s="275"/>
      <c r="L38" s="10"/>
    </row>
    <row r="39" ht="15">
      <c r="A39" s="277" t="s">
        <v>43</v>
      </c>
      <c r="B39" s="278"/>
      <c r="C39" s="278"/>
      <c r="D39" s="278"/>
      <c r="E39" s="278"/>
      <c r="F39" s="278"/>
      <c r="G39" s="278"/>
      <c r="H39" s="278"/>
      <c r="I39" s="278"/>
      <c r="J39" s="278"/>
      <c r="K39" s="278"/>
      <c r="L39" s="279"/>
    </row>
    <row r="40" s="266" customFormat="1" ht="15">
      <c r="A40" s="280" t="s">
        <v>26</v>
      </c>
      <c r="B40" s="281" t="s">
        <v>43</v>
      </c>
      <c r="C40" s="282">
        <v>2</v>
      </c>
      <c r="D40" s="282">
        <v>768092.31999999995</v>
      </c>
      <c r="E40" s="282">
        <v>0</v>
      </c>
      <c r="F40" s="282">
        <v>778800.31999999995</v>
      </c>
      <c r="G40" s="282">
        <v>778800.31999999995</v>
      </c>
      <c r="H40" s="282">
        <f t="shared" si="0"/>
        <v>768092.31999999995</v>
      </c>
      <c r="I40" s="282">
        <v>778800.31999999995</v>
      </c>
      <c r="J40" s="282">
        <v>181864.62</v>
      </c>
      <c r="K40" s="282">
        <v>23.351893332555399</v>
      </c>
      <c r="L40" s="282"/>
    </row>
    <row r="41" ht="15">
      <c r="A41" s="280"/>
      <c r="B41" s="283" t="s">
        <v>287</v>
      </c>
      <c r="C41" s="282"/>
      <c r="D41" s="282">
        <v>741800.09999999998</v>
      </c>
      <c r="E41" s="282">
        <v>0</v>
      </c>
      <c r="F41" s="282">
        <v>752508.09999999998</v>
      </c>
      <c r="G41" s="282">
        <v>752508.09999999998</v>
      </c>
      <c r="H41" s="282">
        <f t="shared" si="0"/>
        <v>741800.09999999998</v>
      </c>
      <c r="I41" s="282">
        <v>752508.09999999998</v>
      </c>
      <c r="J41" s="282">
        <v>177421.79999999999</v>
      </c>
      <c r="K41" s="282">
        <v>23.577394050642098</v>
      </c>
      <c r="L41" s="282"/>
    </row>
    <row r="42" ht="15">
      <c r="A42" s="280"/>
      <c r="B42" s="284" t="s">
        <v>293</v>
      </c>
      <c r="C42" s="282"/>
      <c r="D42" s="282">
        <v>34420.5</v>
      </c>
      <c r="E42" s="282">
        <v>0</v>
      </c>
      <c r="F42" s="282">
        <v>34420.5</v>
      </c>
      <c r="G42" s="282">
        <v>34420.5</v>
      </c>
      <c r="H42" s="282">
        <f t="shared" si="0"/>
        <v>34420.5</v>
      </c>
      <c r="I42" s="282">
        <v>34420.5</v>
      </c>
      <c r="J42" s="282">
        <v>8847.8099999999995</v>
      </c>
      <c r="K42" s="282">
        <v>25.705059484900001</v>
      </c>
      <c r="L42" s="282"/>
    </row>
    <row r="43" ht="15">
      <c r="A43" s="280"/>
      <c r="B43" s="283" t="s">
        <v>289</v>
      </c>
      <c r="C43" s="282"/>
      <c r="D43" s="282">
        <v>479871.59999999998</v>
      </c>
      <c r="E43" s="282">
        <v>0</v>
      </c>
      <c r="F43" s="282">
        <v>489871.59999999998</v>
      </c>
      <c r="G43" s="282">
        <v>489871.59999999998</v>
      </c>
      <c r="H43" s="282">
        <f t="shared" si="0"/>
        <v>479871.59999999998</v>
      </c>
      <c r="I43" s="282">
        <v>489871.59999999998</v>
      </c>
      <c r="J43" s="282">
        <v>108405.85000000001</v>
      </c>
      <c r="K43" s="282">
        <v>22.129441674104001</v>
      </c>
      <c r="L43" s="282"/>
    </row>
    <row r="44" ht="15">
      <c r="A44" s="280"/>
      <c r="B44" s="283" t="s">
        <v>294</v>
      </c>
      <c r="C44" s="282"/>
      <c r="D44" s="282">
        <v>227508</v>
      </c>
      <c r="E44" s="282">
        <v>0</v>
      </c>
      <c r="F44" s="282">
        <v>228216</v>
      </c>
      <c r="G44" s="282">
        <v>228216</v>
      </c>
      <c r="H44" s="282">
        <f t="shared" si="0"/>
        <v>227508</v>
      </c>
      <c r="I44" s="282">
        <v>228216</v>
      </c>
      <c r="J44" s="282">
        <v>60168.139999999999</v>
      </c>
      <c r="K44" s="282">
        <v>26.3645581379044</v>
      </c>
      <c r="L44" s="282"/>
    </row>
    <row r="45" ht="15">
      <c r="A45" s="280"/>
      <c r="B45" s="283" t="s">
        <v>279</v>
      </c>
      <c r="C45" s="282"/>
      <c r="D45" s="282">
        <v>26292.220000000001</v>
      </c>
      <c r="E45" s="282">
        <v>0</v>
      </c>
      <c r="F45" s="282">
        <v>26292.220000000001</v>
      </c>
      <c r="G45" s="282">
        <v>26292.220000000001</v>
      </c>
      <c r="H45" s="282">
        <f t="shared" si="0"/>
        <v>26292.220000000001</v>
      </c>
      <c r="I45" s="282">
        <v>26292.220000000001</v>
      </c>
      <c r="J45" s="282">
        <v>4442.8199999999997</v>
      </c>
      <c r="K45" s="282">
        <v>16.897850390723899</v>
      </c>
      <c r="L45" s="282"/>
    </row>
    <row r="46" s="266" customFormat="1" ht="15">
      <c r="A46" s="280"/>
      <c r="B46" s="285" t="s">
        <v>306</v>
      </c>
      <c r="C46" s="286" t="s">
        <v>307</v>
      </c>
      <c r="D46" s="287">
        <f>D47+D51</f>
        <v>27492.57</v>
      </c>
      <c r="E46" s="282">
        <v>0</v>
      </c>
      <c r="F46" s="287">
        <f>F47+F51</f>
        <v>27492.57</v>
      </c>
      <c r="G46" s="287">
        <f>G47+G51</f>
        <v>27492.57</v>
      </c>
      <c r="H46" s="282">
        <f t="shared" si="0"/>
        <v>27492.57</v>
      </c>
      <c r="I46" s="287">
        <f>I47+I51</f>
        <v>27492.57</v>
      </c>
      <c r="J46" s="287">
        <f>J47+J51</f>
        <v>6592.0299999999997</v>
      </c>
      <c r="K46" s="287">
        <f t="shared" ref="K46:K101" si="1">J46/F46*100</f>
        <v>23.977496465408656</v>
      </c>
      <c r="L46" s="287"/>
      <c r="M46" s="271"/>
      <c r="N46" s="271"/>
      <c r="O46" s="271"/>
      <c r="P46" s="271"/>
    </row>
    <row r="47" ht="15">
      <c r="A47" s="280"/>
      <c r="B47" s="285" t="s">
        <v>308</v>
      </c>
      <c r="C47" s="286"/>
      <c r="D47" s="288">
        <f>D48+D49+D50</f>
        <v>27492.57</v>
      </c>
      <c r="E47" s="289">
        <v>0</v>
      </c>
      <c r="F47" s="288">
        <f>F48+F49+F50</f>
        <v>27492.57</v>
      </c>
      <c r="G47" s="288">
        <f>G48+G49+G50</f>
        <v>27492.57</v>
      </c>
      <c r="H47" s="289">
        <f t="shared" si="0"/>
        <v>27492.57</v>
      </c>
      <c r="I47" s="288">
        <f>I48+I49+I50</f>
        <v>27492.57</v>
      </c>
      <c r="J47" s="288">
        <f>J48+J49+J50</f>
        <v>6592.0299999999997</v>
      </c>
      <c r="K47" s="288">
        <f t="shared" si="1"/>
        <v>23.977496465408656</v>
      </c>
      <c r="L47" s="288"/>
    </row>
    <row r="48" ht="15">
      <c r="A48" s="280"/>
      <c r="B48" s="290" t="s">
        <v>309</v>
      </c>
      <c r="C48" s="286"/>
      <c r="D48" s="288">
        <f t="shared" ref="D48:D51" si="2">D54+D60</f>
        <v>27417.900000000001</v>
      </c>
      <c r="E48" s="289">
        <v>0</v>
      </c>
      <c r="F48" s="288">
        <f t="shared" ref="F48:F51" si="3">F54+F60</f>
        <v>27417.900000000001</v>
      </c>
      <c r="G48" s="288">
        <f t="shared" ref="G48:G51" si="4">G54+G60</f>
        <v>27417.900000000001</v>
      </c>
      <c r="H48" s="289">
        <f t="shared" si="0"/>
        <v>27417.900000000001</v>
      </c>
      <c r="I48" s="288">
        <f t="shared" ref="I48:I51" si="5">I54+I60</f>
        <v>27417.900000000001</v>
      </c>
      <c r="J48" s="288">
        <f t="shared" ref="J48:J51" si="6">J54+J60</f>
        <v>6592.0299999999997</v>
      </c>
      <c r="K48" s="288">
        <f t="shared" si="1"/>
        <v>24.042796858986282</v>
      </c>
      <c r="L48" s="288"/>
    </row>
    <row r="49" ht="15">
      <c r="A49" s="280"/>
      <c r="B49" s="290" t="s">
        <v>310</v>
      </c>
      <c r="C49" s="286"/>
      <c r="D49" s="288">
        <f t="shared" si="2"/>
        <v>39.799999999999997</v>
      </c>
      <c r="E49" s="289">
        <v>0</v>
      </c>
      <c r="F49" s="288">
        <f t="shared" si="3"/>
        <v>39.799999999999997</v>
      </c>
      <c r="G49" s="288">
        <f t="shared" si="4"/>
        <v>39.799999999999997</v>
      </c>
      <c r="H49" s="289">
        <f t="shared" si="0"/>
        <v>39.799999999999997</v>
      </c>
      <c r="I49" s="288">
        <f t="shared" si="5"/>
        <v>39.799999999999997</v>
      </c>
      <c r="J49" s="288">
        <f t="shared" si="6"/>
        <v>0</v>
      </c>
      <c r="K49" s="288">
        <f t="shared" si="1"/>
        <v>0</v>
      </c>
      <c r="L49" s="288"/>
    </row>
    <row r="50" ht="15">
      <c r="A50" s="280"/>
      <c r="B50" s="290" t="s">
        <v>311</v>
      </c>
      <c r="C50" s="286"/>
      <c r="D50" s="288">
        <f t="shared" si="2"/>
        <v>34.869999999999997</v>
      </c>
      <c r="E50" s="289">
        <v>0</v>
      </c>
      <c r="F50" s="288">
        <f t="shared" si="3"/>
        <v>34.869999999999997</v>
      </c>
      <c r="G50" s="288">
        <f t="shared" si="4"/>
        <v>34.869999999999997</v>
      </c>
      <c r="H50" s="289">
        <f t="shared" si="0"/>
        <v>34.869999999999997</v>
      </c>
      <c r="I50" s="288">
        <f t="shared" si="5"/>
        <v>34.869999999999997</v>
      </c>
      <c r="J50" s="288">
        <f t="shared" si="6"/>
        <v>0</v>
      </c>
      <c r="K50" s="288">
        <f t="shared" si="1"/>
        <v>0</v>
      </c>
      <c r="L50" s="288"/>
    </row>
    <row r="51" ht="15">
      <c r="A51" s="280"/>
      <c r="B51" s="290" t="s">
        <v>312</v>
      </c>
      <c r="C51" s="286"/>
      <c r="D51" s="288">
        <f t="shared" si="2"/>
        <v>0</v>
      </c>
      <c r="E51" s="289">
        <v>0</v>
      </c>
      <c r="F51" s="288">
        <f t="shared" si="3"/>
        <v>0</v>
      </c>
      <c r="G51" s="288">
        <f t="shared" si="4"/>
        <v>0</v>
      </c>
      <c r="H51" s="289">
        <f t="shared" si="0"/>
        <v>0</v>
      </c>
      <c r="I51" s="288">
        <f t="shared" si="5"/>
        <v>0</v>
      </c>
      <c r="J51" s="288">
        <f t="shared" si="6"/>
        <v>0</v>
      </c>
      <c r="K51" s="288">
        <v>0</v>
      </c>
      <c r="L51" s="288"/>
    </row>
    <row r="52" s="266" customFormat="1" ht="15">
      <c r="A52" s="280" t="s">
        <v>55</v>
      </c>
      <c r="B52" s="285" t="s">
        <v>313</v>
      </c>
      <c r="C52" s="286" t="s">
        <v>314</v>
      </c>
      <c r="D52" s="287">
        <f>D53+D57</f>
        <v>697.37</v>
      </c>
      <c r="E52" s="282">
        <v>0</v>
      </c>
      <c r="F52" s="287">
        <f>F53+F57</f>
        <v>697.37</v>
      </c>
      <c r="G52" s="287">
        <f>G53+G57</f>
        <v>697.37</v>
      </c>
      <c r="H52" s="282">
        <f t="shared" si="0"/>
        <v>697.37</v>
      </c>
      <c r="I52" s="287">
        <f>I53+I57</f>
        <v>697.37</v>
      </c>
      <c r="J52" s="287">
        <f>J53+J57</f>
        <v>0</v>
      </c>
      <c r="K52" s="287">
        <f t="shared" si="1"/>
        <v>0</v>
      </c>
      <c r="L52" s="287"/>
      <c r="M52" s="271"/>
      <c r="N52" s="271"/>
      <c r="O52" s="271"/>
      <c r="P52" s="271"/>
    </row>
    <row r="53" ht="15">
      <c r="A53" s="280"/>
      <c r="B53" s="290" t="s">
        <v>308</v>
      </c>
      <c r="C53" s="19"/>
      <c r="D53" s="288">
        <f>D54+D55+D56</f>
        <v>697.37</v>
      </c>
      <c r="E53" s="289">
        <v>0</v>
      </c>
      <c r="F53" s="288">
        <f>F54+F55+F56</f>
        <v>697.37</v>
      </c>
      <c r="G53" s="288">
        <f>G54+G55+G56</f>
        <v>697.37</v>
      </c>
      <c r="H53" s="289">
        <f t="shared" si="0"/>
        <v>697.37</v>
      </c>
      <c r="I53" s="288">
        <f>I54+I55+I56</f>
        <v>697.37</v>
      </c>
      <c r="J53" s="288">
        <f>J54+J55+J56</f>
        <v>0</v>
      </c>
      <c r="K53" s="288">
        <f t="shared" si="1"/>
        <v>0</v>
      </c>
      <c r="L53" s="288"/>
    </row>
    <row r="54" ht="15">
      <c r="A54" s="280"/>
      <c r="B54" s="290" t="s">
        <v>309</v>
      </c>
      <c r="C54" s="19"/>
      <c r="D54" s="288">
        <v>622.70000000000005</v>
      </c>
      <c r="E54" s="289">
        <v>0</v>
      </c>
      <c r="F54" s="288">
        <v>622.70000000000005</v>
      </c>
      <c r="G54" s="288">
        <v>622.70000000000005</v>
      </c>
      <c r="H54" s="289">
        <f t="shared" si="0"/>
        <v>622.70000000000005</v>
      </c>
      <c r="I54" s="288">
        <v>622.70000000000005</v>
      </c>
      <c r="J54" s="288">
        <v>0</v>
      </c>
      <c r="K54" s="288">
        <f t="shared" si="1"/>
        <v>0</v>
      </c>
      <c r="L54" s="288"/>
    </row>
    <row r="55" ht="15">
      <c r="A55" s="280"/>
      <c r="B55" s="290" t="s">
        <v>310</v>
      </c>
      <c r="C55" s="19"/>
      <c r="D55" s="288">
        <v>39.799999999999997</v>
      </c>
      <c r="E55" s="289">
        <v>0</v>
      </c>
      <c r="F55" s="288">
        <v>39.799999999999997</v>
      </c>
      <c r="G55" s="288">
        <v>39.799999999999997</v>
      </c>
      <c r="H55" s="289">
        <f t="shared" si="0"/>
        <v>39.799999999999997</v>
      </c>
      <c r="I55" s="288">
        <v>39.799999999999997</v>
      </c>
      <c r="J55" s="288">
        <v>0</v>
      </c>
      <c r="K55" s="288">
        <f t="shared" si="1"/>
        <v>0</v>
      </c>
      <c r="L55" s="288"/>
    </row>
    <row r="56" ht="15">
      <c r="A56" s="280"/>
      <c r="B56" s="290" t="s">
        <v>311</v>
      </c>
      <c r="C56" s="19"/>
      <c r="D56" s="288">
        <v>34.869999999999997</v>
      </c>
      <c r="E56" s="289">
        <v>0</v>
      </c>
      <c r="F56" s="288">
        <v>34.869999999999997</v>
      </c>
      <c r="G56" s="288">
        <v>34.869999999999997</v>
      </c>
      <c r="H56" s="289">
        <f t="shared" si="0"/>
        <v>34.869999999999997</v>
      </c>
      <c r="I56" s="288">
        <v>34.869999999999997</v>
      </c>
      <c r="J56" s="288">
        <v>0</v>
      </c>
      <c r="K56" s="288">
        <f t="shared" si="1"/>
        <v>0</v>
      </c>
      <c r="L56" s="288"/>
    </row>
    <row r="57" ht="15">
      <c r="A57" s="280"/>
      <c r="B57" s="290" t="s">
        <v>312</v>
      </c>
      <c r="C57" s="19"/>
      <c r="D57" s="288">
        <v>0</v>
      </c>
      <c r="E57" s="289">
        <v>0</v>
      </c>
      <c r="F57" s="288">
        <v>0</v>
      </c>
      <c r="G57" s="288">
        <v>0</v>
      </c>
      <c r="H57" s="289">
        <f t="shared" si="0"/>
        <v>0</v>
      </c>
      <c r="I57" s="288">
        <v>0</v>
      </c>
      <c r="J57" s="288">
        <v>0</v>
      </c>
      <c r="K57" s="288">
        <v>0</v>
      </c>
      <c r="L57" s="288"/>
    </row>
    <row r="58" s="266" customFormat="1" ht="15">
      <c r="A58" s="280" t="s">
        <v>57</v>
      </c>
      <c r="B58" s="285" t="s">
        <v>315</v>
      </c>
      <c r="C58" s="286" t="s">
        <v>316</v>
      </c>
      <c r="D58" s="287">
        <f>D59+D63</f>
        <v>26795.200000000001</v>
      </c>
      <c r="E58" s="282">
        <v>0</v>
      </c>
      <c r="F58" s="287">
        <f>F59+F63</f>
        <v>26795.200000000001</v>
      </c>
      <c r="G58" s="287">
        <f>G59+G63</f>
        <v>26795.200000000001</v>
      </c>
      <c r="H58" s="282">
        <f t="shared" si="0"/>
        <v>26795.200000000001</v>
      </c>
      <c r="I58" s="287">
        <f>I59+I63</f>
        <v>26795.200000000001</v>
      </c>
      <c r="J58" s="287">
        <f>J59+J63</f>
        <v>6592.0299999999997</v>
      </c>
      <c r="K58" s="287">
        <f t="shared" si="1"/>
        <v>24.601533110407832</v>
      </c>
      <c r="L58" s="287"/>
      <c r="M58" s="271"/>
      <c r="N58" s="271"/>
      <c r="O58" s="271"/>
      <c r="P58" s="271"/>
    </row>
    <row r="59" ht="15">
      <c r="A59" s="280"/>
      <c r="B59" s="290" t="s">
        <v>308</v>
      </c>
      <c r="C59" s="19"/>
      <c r="D59" s="288">
        <f>D60+D61+D62</f>
        <v>26795.200000000001</v>
      </c>
      <c r="E59" s="289">
        <v>0</v>
      </c>
      <c r="F59" s="288">
        <f>F60+F61+F62</f>
        <v>26795.200000000001</v>
      </c>
      <c r="G59" s="288">
        <f>G60+G61+G62</f>
        <v>26795.200000000001</v>
      </c>
      <c r="H59" s="289">
        <f t="shared" si="0"/>
        <v>26795.200000000001</v>
      </c>
      <c r="I59" s="288">
        <f>I60+I61+I62</f>
        <v>26795.200000000001</v>
      </c>
      <c r="J59" s="288">
        <f>J60+J61+J62</f>
        <v>6592.0299999999997</v>
      </c>
      <c r="K59" s="288">
        <f t="shared" si="1"/>
        <v>24.601533110407832</v>
      </c>
      <c r="L59" s="288"/>
    </row>
    <row r="60" ht="15">
      <c r="A60" s="280"/>
      <c r="B60" s="290" t="s">
        <v>309</v>
      </c>
      <c r="C60" s="19"/>
      <c r="D60" s="288">
        <v>26795.200000000001</v>
      </c>
      <c r="E60" s="289">
        <v>0</v>
      </c>
      <c r="F60" s="288">
        <v>26795.200000000001</v>
      </c>
      <c r="G60" s="288">
        <v>26795.200000000001</v>
      </c>
      <c r="H60" s="289">
        <f t="shared" si="0"/>
        <v>26795.200000000001</v>
      </c>
      <c r="I60" s="288">
        <v>26795.200000000001</v>
      </c>
      <c r="J60" s="288">
        <v>6592.0299999999997</v>
      </c>
      <c r="K60" s="288">
        <f t="shared" si="1"/>
        <v>24.601533110407832</v>
      </c>
      <c r="L60" s="288"/>
    </row>
    <row r="61" ht="15">
      <c r="A61" s="280"/>
      <c r="B61" s="290" t="s">
        <v>310</v>
      </c>
      <c r="C61" s="19"/>
      <c r="D61" s="288">
        <v>0</v>
      </c>
      <c r="E61" s="289">
        <v>0</v>
      </c>
      <c r="F61" s="288">
        <v>0</v>
      </c>
      <c r="G61" s="288">
        <v>0</v>
      </c>
      <c r="H61" s="289">
        <f t="shared" si="0"/>
        <v>0</v>
      </c>
      <c r="I61" s="288">
        <v>0</v>
      </c>
      <c r="J61" s="288">
        <v>0</v>
      </c>
      <c r="K61" s="288">
        <v>0</v>
      </c>
      <c r="L61" s="288"/>
    </row>
    <row r="62" ht="15">
      <c r="A62" s="280"/>
      <c r="B62" s="290" t="s">
        <v>311</v>
      </c>
      <c r="C62" s="19"/>
      <c r="D62" s="288">
        <v>0</v>
      </c>
      <c r="E62" s="289">
        <v>0</v>
      </c>
      <c r="F62" s="288">
        <v>0</v>
      </c>
      <c r="G62" s="288">
        <v>0</v>
      </c>
      <c r="H62" s="289">
        <f t="shared" si="0"/>
        <v>0</v>
      </c>
      <c r="I62" s="288">
        <v>0</v>
      </c>
      <c r="J62" s="288">
        <v>0</v>
      </c>
      <c r="K62" s="288">
        <v>0</v>
      </c>
      <c r="L62" s="288"/>
    </row>
    <row r="63" ht="15">
      <c r="A63" s="280"/>
      <c r="B63" s="290" t="s">
        <v>312</v>
      </c>
      <c r="C63" s="19"/>
      <c r="D63" s="288">
        <v>0</v>
      </c>
      <c r="E63" s="289">
        <v>0</v>
      </c>
      <c r="F63" s="288">
        <v>0</v>
      </c>
      <c r="G63" s="288">
        <v>0</v>
      </c>
      <c r="H63" s="289">
        <f t="shared" si="0"/>
        <v>0</v>
      </c>
      <c r="I63" s="288">
        <v>0</v>
      </c>
      <c r="J63" s="288">
        <v>0</v>
      </c>
      <c r="K63" s="288">
        <v>0</v>
      </c>
      <c r="L63" s="288"/>
    </row>
    <row r="64" s="266" customFormat="1" ht="15">
      <c r="A64" s="280"/>
      <c r="B64" s="291" t="s">
        <v>317</v>
      </c>
      <c r="C64" s="286" t="s">
        <v>318</v>
      </c>
      <c r="D64" s="287">
        <f>D65+D69</f>
        <v>672897.54999999993</v>
      </c>
      <c r="E64" s="282">
        <v>0</v>
      </c>
      <c r="F64" s="287">
        <f>F65+F69</f>
        <v>751307.75</v>
      </c>
      <c r="G64" s="287">
        <f>G65+G69</f>
        <v>751307.75</v>
      </c>
      <c r="H64" s="282">
        <f t="shared" si="0"/>
        <v>672897.54999999993</v>
      </c>
      <c r="I64" s="287">
        <f>I65+I69</f>
        <v>751307.75</v>
      </c>
      <c r="J64" s="287">
        <f>J65+J69</f>
        <v>175272.59</v>
      </c>
      <c r="K64" s="287">
        <f t="shared" si="1"/>
        <v>23.329000665838997</v>
      </c>
      <c r="L64" s="287"/>
      <c r="M64" s="271"/>
      <c r="N64" s="271"/>
      <c r="O64" s="271"/>
      <c r="P64" s="271"/>
    </row>
    <row r="65" ht="15">
      <c r="A65" s="280"/>
      <c r="B65" s="291" t="s">
        <v>308</v>
      </c>
      <c r="C65" s="19"/>
      <c r="D65" s="288">
        <f>D66+D67+D68</f>
        <v>646605.32999999996</v>
      </c>
      <c r="E65" s="289">
        <v>0</v>
      </c>
      <c r="F65" s="288">
        <f>F66+F67+F68</f>
        <v>725015.53000000003</v>
      </c>
      <c r="G65" s="288">
        <f>G66+G67+G68</f>
        <v>725015.53000000003</v>
      </c>
      <c r="H65" s="289">
        <f t="shared" si="0"/>
        <v>646605.32999999996</v>
      </c>
      <c r="I65" s="288">
        <f>I66+I67+I68</f>
        <v>725015.53000000003</v>
      </c>
      <c r="J65" s="288">
        <f>J66+J67+J68</f>
        <v>170829.76999999999</v>
      </c>
      <c r="K65" s="288">
        <f t="shared" si="1"/>
        <v>23.562222177502871</v>
      </c>
      <c r="L65" s="288"/>
    </row>
    <row r="66" ht="30">
      <c r="A66" s="280"/>
      <c r="B66" s="291" t="s">
        <v>309</v>
      </c>
      <c r="C66" s="19"/>
      <c r="D66" s="288">
        <f t="shared" ref="D66:D69" si="7">D72+D78+D84+D90+D96+D102</f>
        <v>7002.6000000000004</v>
      </c>
      <c r="E66" s="289">
        <v>0</v>
      </c>
      <c r="F66" s="288">
        <f t="shared" ref="F66:F69" si="8">F72+F78+F84+F90+F96+F102</f>
        <v>7002.6000000000004</v>
      </c>
      <c r="G66" s="288">
        <f t="shared" ref="G66:G69" si="9">G72+G78+G84+G90+G96+G102</f>
        <v>7002.6000000000004</v>
      </c>
      <c r="H66" s="289">
        <f t="shared" si="0"/>
        <v>7002.6000000000004</v>
      </c>
      <c r="I66" s="288">
        <f t="shared" ref="I66:I69" si="10">I72+I78+I84+I90+I96+I102</f>
        <v>7002.6000000000004</v>
      </c>
      <c r="J66" s="288">
        <f t="shared" ref="J66:J69" si="11">J72+J78+J84+J90+J96+J102</f>
        <v>2255.7800000000002</v>
      </c>
      <c r="K66" s="288">
        <f t="shared" si="1"/>
        <v>32.213463570673753</v>
      </c>
      <c r="L66" s="288"/>
    </row>
    <row r="67" ht="30">
      <c r="A67" s="280"/>
      <c r="B67" s="291" t="s">
        <v>310</v>
      </c>
      <c r="C67" s="19"/>
      <c r="D67" s="288">
        <f t="shared" si="7"/>
        <v>461876.79999999999</v>
      </c>
      <c r="E67" s="289">
        <v>0</v>
      </c>
      <c r="F67" s="288">
        <f t="shared" si="8"/>
        <v>489831.79999999999</v>
      </c>
      <c r="G67" s="288">
        <f t="shared" si="9"/>
        <v>489831.79999999999</v>
      </c>
      <c r="H67" s="289">
        <f t="shared" si="0"/>
        <v>461876.79999999999</v>
      </c>
      <c r="I67" s="288">
        <f t="shared" si="10"/>
        <v>489831.79999999999</v>
      </c>
      <c r="J67" s="288">
        <f t="shared" si="11"/>
        <v>108405.84999999999</v>
      </c>
      <c r="K67" s="288">
        <f t="shared" si="1"/>
        <v>22.131239743928425</v>
      </c>
      <c r="L67" s="288"/>
    </row>
    <row r="68" ht="15">
      <c r="A68" s="280"/>
      <c r="B68" s="291" t="s">
        <v>311</v>
      </c>
      <c r="C68" s="19"/>
      <c r="D68" s="288">
        <f t="shared" si="7"/>
        <v>177725.92999999999</v>
      </c>
      <c r="E68" s="289">
        <v>0</v>
      </c>
      <c r="F68" s="288">
        <f t="shared" si="8"/>
        <v>228181.13</v>
      </c>
      <c r="G68" s="288">
        <f t="shared" si="9"/>
        <v>228181.13</v>
      </c>
      <c r="H68" s="289">
        <f t="shared" si="0"/>
        <v>177725.92999999999</v>
      </c>
      <c r="I68" s="288">
        <f t="shared" si="10"/>
        <v>228181.13</v>
      </c>
      <c r="J68" s="288">
        <f t="shared" si="11"/>
        <v>60168.139999999999</v>
      </c>
      <c r="K68" s="288">
        <f t="shared" si="1"/>
        <v>26.368587095698931</v>
      </c>
      <c r="L68" s="288"/>
    </row>
    <row r="69" ht="15">
      <c r="A69" s="280"/>
      <c r="B69" s="291" t="s">
        <v>312</v>
      </c>
      <c r="C69" s="19"/>
      <c r="D69" s="288">
        <f t="shared" si="7"/>
        <v>26292.219999999998</v>
      </c>
      <c r="E69" s="289">
        <v>0</v>
      </c>
      <c r="F69" s="288">
        <f t="shared" si="8"/>
        <v>26292.219999999998</v>
      </c>
      <c r="G69" s="288">
        <f t="shared" si="9"/>
        <v>26292.219999999998</v>
      </c>
      <c r="H69" s="289">
        <f t="shared" si="0"/>
        <v>26292.219999999998</v>
      </c>
      <c r="I69" s="288">
        <f t="shared" si="10"/>
        <v>26292.219999999998</v>
      </c>
      <c r="J69" s="288">
        <f t="shared" si="11"/>
        <v>4442.8199999999997</v>
      </c>
      <c r="K69" s="288">
        <f t="shared" si="1"/>
        <v>16.897850390723949</v>
      </c>
      <c r="L69" s="288"/>
    </row>
    <row r="70" s="266" customFormat="1" ht="45">
      <c r="A70" s="280" t="s">
        <v>59</v>
      </c>
      <c r="B70" s="291" t="s">
        <v>319</v>
      </c>
      <c r="C70" s="286" t="s">
        <v>320</v>
      </c>
      <c r="D70" s="287">
        <f>D71+D75</f>
        <v>180446.76999999999</v>
      </c>
      <c r="E70" s="282">
        <v>0</v>
      </c>
      <c r="F70" s="287">
        <f>F71+F75</f>
        <v>176684.09</v>
      </c>
      <c r="G70" s="287">
        <f>G71+G75</f>
        <v>176684.09</v>
      </c>
      <c r="H70" s="282">
        <f t="shared" si="0"/>
        <v>180446.76999999999</v>
      </c>
      <c r="I70" s="287">
        <f>I71+I75</f>
        <v>176684.09</v>
      </c>
      <c r="J70" s="287">
        <f>J71+J75</f>
        <v>36665.919999999998</v>
      </c>
      <c r="K70" s="287">
        <f t="shared" si="1"/>
        <v>20.752247698137396</v>
      </c>
      <c r="L70" s="287"/>
      <c r="M70" s="271"/>
      <c r="N70" s="271"/>
      <c r="O70" s="271"/>
      <c r="P70" s="271"/>
    </row>
    <row r="71" ht="15">
      <c r="A71" s="280"/>
      <c r="B71" s="20" t="s">
        <v>308</v>
      </c>
      <c r="C71" s="19"/>
      <c r="D71" s="288">
        <f>D72+D73+D74</f>
        <v>171302</v>
      </c>
      <c r="E71" s="289">
        <v>0</v>
      </c>
      <c r="F71" s="288">
        <f>F72+F73+F74</f>
        <v>167539.32000000001</v>
      </c>
      <c r="G71" s="288">
        <f>G72+G73+G74</f>
        <v>167539.32000000001</v>
      </c>
      <c r="H71" s="289">
        <f t="shared" si="0"/>
        <v>171302</v>
      </c>
      <c r="I71" s="288">
        <f>I72+I73+I74</f>
        <v>167539.32000000001</v>
      </c>
      <c r="J71" s="288">
        <f>J72+J73+J74</f>
        <v>35522.809999999998</v>
      </c>
      <c r="K71" s="288">
        <f t="shared" si="1"/>
        <v>21.202670513405447</v>
      </c>
      <c r="L71" s="288"/>
    </row>
    <row r="72" ht="30">
      <c r="A72" s="280"/>
      <c r="B72" s="20" t="s">
        <v>309</v>
      </c>
      <c r="C72" s="19"/>
      <c r="D72" s="288">
        <v>0</v>
      </c>
      <c r="E72" s="289">
        <v>0</v>
      </c>
      <c r="F72" s="288">
        <v>0</v>
      </c>
      <c r="G72" s="288">
        <v>0</v>
      </c>
      <c r="H72" s="289">
        <f t="shared" si="0"/>
        <v>0</v>
      </c>
      <c r="I72" s="288">
        <v>0</v>
      </c>
      <c r="J72" s="288">
        <v>0</v>
      </c>
      <c r="K72" s="288">
        <v>0</v>
      </c>
      <c r="L72" s="288"/>
    </row>
    <row r="73" ht="15">
      <c r="A73" s="280"/>
      <c r="B73" s="20" t="s">
        <v>310</v>
      </c>
      <c r="C73" s="19"/>
      <c r="D73" s="288">
        <v>145648.5</v>
      </c>
      <c r="E73" s="289">
        <v>0</v>
      </c>
      <c r="F73" s="288">
        <v>141648.5</v>
      </c>
      <c r="G73" s="288">
        <v>141648.5</v>
      </c>
      <c r="H73" s="289">
        <f t="shared" si="0"/>
        <v>145648.5</v>
      </c>
      <c r="I73" s="288">
        <v>141648.5</v>
      </c>
      <c r="J73" s="288">
        <v>27675.34</v>
      </c>
      <c r="K73" s="288">
        <f t="shared" si="1"/>
        <v>19.538039583899582</v>
      </c>
      <c r="L73" s="288"/>
    </row>
    <row r="74" ht="15">
      <c r="A74" s="280"/>
      <c r="B74" s="20" t="s">
        <v>311</v>
      </c>
      <c r="C74" s="19"/>
      <c r="D74" s="288">
        <v>25653.5</v>
      </c>
      <c r="E74" s="289">
        <v>0</v>
      </c>
      <c r="F74" s="288">
        <v>25890.82</v>
      </c>
      <c r="G74" s="288">
        <v>25890.82</v>
      </c>
      <c r="H74" s="289">
        <f t="shared" ref="H74:H100" si="12">D74+E74</f>
        <v>25653.5</v>
      </c>
      <c r="I74" s="288">
        <v>25890.82</v>
      </c>
      <c r="J74" s="288">
        <v>7847.4700000000003</v>
      </c>
      <c r="K74" s="288">
        <f t="shared" si="1"/>
        <v>30.309854998798802</v>
      </c>
      <c r="L74" s="288"/>
    </row>
    <row r="75" ht="15">
      <c r="A75" s="280"/>
      <c r="B75" s="20" t="s">
        <v>312</v>
      </c>
      <c r="C75" s="19"/>
      <c r="D75" s="288">
        <v>9144.7700000000004</v>
      </c>
      <c r="E75" s="289">
        <v>0</v>
      </c>
      <c r="F75" s="288">
        <v>9144.7700000000004</v>
      </c>
      <c r="G75" s="288">
        <v>9144.7700000000004</v>
      </c>
      <c r="H75" s="289">
        <f t="shared" si="12"/>
        <v>9144.7700000000004</v>
      </c>
      <c r="I75" s="288">
        <v>9144.7700000000004</v>
      </c>
      <c r="J75" s="288">
        <v>1143.1099999999999</v>
      </c>
      <c r="K75" s="288">
        <f t="shared" si="1"/>
        <v>12.500150359167042</v>
      </c>
      <c r="L75" s="288"/>
    </row>
    <row r="76" s="266" customFormat="1" ht="45">
      <c r="A76" s="280" t="s">
        <v>151</v>
      </c>
      <c r="B76" s="291" t="s">
        <v>321</v>
      </c>
      <c r="C76" s="286" t="s">
        <v>322</v>
      </c>
      <c r="D76" s="287">
        <f>D77+D81</f>
        <v>429275.29999999993</v>
      </c>
      <c r="E76" s="282">
        <v>0</v>
      </c>
      <c r="F76" s="287">
        <f>F77+F81</f>
        <v>443722.20999999996</v>
      </c>
      <c r="G76" s="287">
        <f>G77+G81</f>
        <v>443722.20999999996</v>
      </c>
      <c r="H76" s="282">
        <f t="shared" si="12"/>
        <v>429275.29999999993</v>
      </c>
      <c r="I76" s="287">
        <f>I77+I81</f>
        <v>443722.20999999996</v>
      </c>
      <c r="J76" s="287">
        <f>J77+J81</f>
        <v>109870.91</v>
      </c>
      <c r="K76" s="287">
        <f t="shared" si="1"/>
        <v>24.761192368531656</v>
      </c>
      <c r="L76" s="292"/>
      <c r="M76" s="271"/>
      <c r="N76" s="271"/>
      <c r="O76" s="271"/>
      <c r="P76" s="271"/>
    </row>
    <row r="77" ht="15">
      <c r="A77" s="280"/>
      <c r="B77" s="20" t="s">
        <v>308</v>
      </c>
      <c r="C77" s="19"/>
      <c r="D77" s="288">
        <f>D78+D79+D80</f>
        <v>412509.44999999995</v>
      </c>
      <c r="E77" s="289">
        <v>0</v>
      </c>
      <c r="F77" s="288">
        <f>F78+F79+F80</f>
        <v>426956.35999999999</v>
      </c>
      <c r="G77" s="288">
        <f>G78+G79+G80</f>
        <v>426956.35999999999</v>
      </c>
      <c r="H77" s="289">
        <f t="shared" si="12"/>
        <v>412509.44999999995</v>
      </c>
      <c r="I77" s="288">
        <f>I78+I79+I80</f>
        <v>426956.35999999999</v>
      </c>
      <c r="J77" s="288">
        <f>J78+J79+J80</f>
        <v>106571.2</v>
      </c>
      <c r="K77" s="288">
        <f t="shared" si="1"/>
        <v>24.960677480012244</v>
      </c>
      <c r="L77" s="293"/>
    </row>
    <row r="78" ht="30">
      <c r="A78" s="280"/>
      <c r="B78" s="20" t="s">
        <v>309</v>
      </c>
      <c r="C78" s="19"/>
      <c r="D78" s="288">
        <v>7002.6000000000004</v>
      </c>
      <c r="E78" s="289">
        <v>0</v>
      </c>
      <c r="F78" s="288">
        <v>7002.6000000000004</v>
      </c>
      <c r="G78" s="288">
        <v>7002.6000000000004</v>
      </c>
      <c r="H78" s="289">
        <f t="shared" si="12"/>
        <v>7002.6000000000004</v>
      </c>
      <c r="I78" s="288">
        <v>7002.6000000000004</v>
      </c>
      <c r="J78" s="293">
        <v>2255.7800000000002</v>
      </c>
      <c r="K78" s="288">
        <f t="shared" si="1"/>
        <v>32.213463570673753</v>
      </c>
      <c r="L78" s="293"/>
    </row>
    <row r="79" ht="15">
      <c r="A79" s="280"/>
      <c r="B79" s="20" t="s">
        <v>310</v>
      </c>
      <c r="C79" s="19"/>
      <c r="D79" s="288">
        <v>315559.79999999999</v>
      </c>
      <c r="E79" s="289">
        <v>0</v>
      </c>
      <c r="F79" s="288">
        <v>329559.79999999999</v>
      </c>
      <c r="G79" s="288">
        <v>329559.79999999999</v>
      </c>
      <c r="H79" s="289">
        <f t="shared" si="12"/>
        <v>315559.79999999999</v>
      </c>
      <c r="I79" s="288">
        <v>329559.79999999999</v>
      </c>
      <c r="J79" s="293">
        <v>73826.809999999998</v>
      </c>
      <c r="K79" s="288">
        <f t="shared" si="1"/>
        <v>22.401643040200899</v>
      </c>
      <c r="L79" s="293"/>
    </row>
    <row r="80" ht="15">
      <c r="A80" s="280"/>
      <c r="B80" s="20" t="s">
        <v>311</v>
      </c>
      <c r="C80" s="19"/>
      <c r="D80" s="288">
        <v>89947.050000000003</v>
      </c>
      <c r="E80" s="289">
        <v>0</v>
      </c>
      <c r="F80" s="288">
        <v>90393.960000000006</v>
      </c>
      <c r="G80" s="288">
        <v>90393.960000000006</v>
      </c>
      <c r="H80" s="289">
        <f t="shared" si="12"/>
        <v>89947.050000000003</v>
      </c>
      <c r="I80" s="288">
        <v>90393.960000000006</v>
      </c>
      <c r="J80" s="293">
        <v>30488.610000000001</v>
      </c>
      <c r="K80" s="288">
        <f t="shared" si="1"/>
        <v>33.728592043096683</v>
      </c>
      <c r="L80" s="293"/>
    </row>
    <row r="81" ht="15">
      <c r="A81" s="280"/>
      <c r="B81" s="20" t="s">
        <v>312</v>
      </c>
      <c r="C81" s="19"/>
      <c r="D81" s="288">
        <v>16765.849999999999</v>
      </c>
      <c r="E81" s="289">
        <v>0</v>
      </c>
      <c r="F81" s="288">
        <v>16765.849999999999</v>
      </c>
      <c r="G81" s="288">
        <v>16765.849999999999</v>
      </c>
      <c r="H81" s="289">
        <f t="shared" si="12"/>
        <v>16765.849999999999</v>
      </c>
      <c r="I81" s="288">
        <v>16765.849999999999</v>
      </c>
      <c r="J81" s="293">
        <v>3299.71</v>
      </c>
      <c r="K81" s="288">
        <f t="shared" si="1"/>
        <v>19.681137550437349</v>
      </c>
      <c r="L81" s="293"/>
    </row>
    <row r="82" s="266" customFormat="1" ht="30">
      <c r="A82" s="280" t="s">
        <v>323</v>
      </c>
      <c r="B82" s="291" t="s">
        <v>324</v>
      </c>
      <c r="C82" s="286" t="s">
        <v>325</v>
      </c>
      <c r="D82" s="287">
        <f>D83+D87</f>
        <v>49790.699999999997</v>
      </c>
      <c r="E82" s="282">
        <v>0</v>
      </c>
      <c r="F82" s="287">
        <f>F83+F87</f>
        <v>49784.730000000003</v>
      </c>
      <c r="G82" s="287">
        <f>G83+G87</f>
        <v>49784.730000000003</v>
      </c>
      <c r="H82" s="282">
        <f t="shared" si="12"/>
        <v>49790.699999999997</v>
      </c>
      <c r="I82" s="287">
        <f>I83+I87</f>
        <v>49784.730000000003</v>
      </c>
      <c r="J82" s="287">
        <f>J83+J87</f>
        <v>9684.8299999999999</v>
      </c>
      <c r="K82" s="287">
        <f t="shared" si="1"/>
        <v>19.453414731786232</v>
      </c>
      <c r="L82" s="292"/>
      <c r="M82" s="271"/>
      <c r="N82" s="271"/>
      <c r="O82" s="271"/>
      <c r="P82" s="271"/>
    </row>
    <row r="83" ht="15">
      <c r="A83" s="280"/>
      <c r="B83" s="20" t="s">
        <v>308</v>
      </c>
      <c r="C83" s="19"/>
      <c r="D83" s="288">
        <f>D84+D85+D86</f>
        <v>49790.699999999997</v>
      </c>
      <c r="E83" s="289">
        <v>0</v>
      </c>
      <c r="F83" s="288">
        <f>F84+F85+F86</f>
        <v>49784.730000000003</v>
      </c>
      <c r="G83" s="288">
        <f>G84+G85+G86</f>
        <v>49784.730000000003</v>
      </c>
      <c r="H83" s="289">
        <f t="shared" si="12"/>
        <v>49790.699999999997</v>
      </c>
      <c r="I83" s="288">
        <f>I84+I85+I86</f>
        <v>49784.730000000003</v>
      </c>
      <c r="J83" s="288">
        <f>J84+J85+J86</f>
        <v>9684.8299999999999</v>
      </c>
      <c r="K83" s="288">
        <f t="shared" si="1"/>
        <v>19.453414731786232</v>
      </c>
      <c r="L83" s="293"/>
    </row>
    <row r="84" ht="30">
      <c r="A84" s="280"/>
      <c r="B84" s="20" t="s">
        <v>309</v>
      </c>
      <c r="C84" s="19"/>
      <c r="D84" s="288">
        <v>0</v>
      </c>
      <c r="E84" s="289">
        <v>0</v>
      </c>
      <c r="F84" s="288">
        <v>0</v>
      </c>
      <c r="G84" s="288">
        <v>0</v>
      </c>
      <c r="H84" s="289">
        <f t="shared" si="12"/>
        <v>0</v>
      </c>
      <c r="I84" s="288">
        <v>0</v>
      </c>
      <c r="J84" s="288">
        <v>0</v>
      </c>
      <c r="K84" s="288">
        <v>0</v>
      </c>
      <c r="L84" s="293"/>
    </row>
    <row r="85" ht="15">
      <c r="A85" s="280"/>
      <c r="B85" s="20" t="s">
        <v>310</v>
      </c>
      <c r="C85" s="19"/>
      <c r="D85" s="288">
        <v>0</v>
      </c>
      <c r="E85" s="289">
        <v>0</v>
      </c>
      <c r="F85" s="288">
        <v>0</v>
      </c>
      <c r="G85" s="288">
        <v>0</v>
      </c>
      <c r="H85" s="289">
        <f t="shared" si="12"/>
        <v>0</v>
      </c>
      <c r="I85" s="288">
        <v>0</v>
      </c>
      <c r="J85" s="288">
        <v>0</v>
      </c>
      <c r="K85" s="288">
        <v>0</v>
      </c>
      <c r="L85" s="293"/>
    </row>
    <row r="86" ht="15">
      <c r="A86" s="280"/>
      <c r="B86" s="20" t="s">
        <v>311</v>
      </c>
      <c r="C86" s="19"/>
      <c r="D86" s="288">
        <v>49790.699999999997</v>
      </c>
      <c r="E86" s="289">
        <v>0</v>
      </c>
      <c r="F86" s="288">
        <v>49784.730000000003</v>
      </c>
      <c r="G86" s="288">
        <v>49784.730000000003</v>
      </c>
      <c r="H86" s="289">
        <f t="shared" si="12"/>
        <v>49790.699999999997</v>
      </c>
      <c r="I86" s="288">
        <v>49784.730000000003</v>
      </c>
      <c r="J86" s="288">
        <v>9684.8299999999999</v>
      </c>
      <c r="K86" s="288">
        <f t="shared" si="1"/>
        <v>19.453414731786232</v>
      </c>
      <c r="L86" s="293"/>
    </row>
    <row r="87" ht="15">
      <c r="A87" s="280"/>
      <c r="B87" s="20" t="s">
        <v>312</v>
      </c>
      <c r="C87" s="19"/>
      <c r="D87" s="288">
        <v>0</v>
      </c>
      <c r="E87" s="289">
        <v>0</v>
      </c>
      <c r="F87" s="288">
        <v>0</v>
      </c>
      <c r="G87" s="288">
        <v>0</v>
      </c>
      <c r="H87" s="289">
        <f t="shared" si="12"/>
        <v>0</v>
      </c>
      <c r="I87" s="288">
        <v>0</v>
      </c>
      <c r="J87" s="288">
        <v>0</v>
      </c>
      <c r="K87" s="288">
        <v>0</v>
      </c>
      <c r="L87" s="293"/>
    </row>
    <row r="88" s="266" customFormat="1" ht="45">
      <c r="A88" s="280" t="s">
        <v>326</v>
      </c>
      <c r="B88" s="291" t="s">
        <v>327</v>
      </c>
      <c r="C88" s="286" t="s">
        <v>328</v>
      </c>
      <c r="D88" s="287">
        <f>D89+D93</f>
        <v>2941.98</v>
      </c>
      <c r="E88" s="282">
        <v>0</v>
      </c>
      <c r="F88" s="287">
        <f>F89+F93</f>
        <v>2941.98</v>
      </c>
      <c r="G88" s="287">
        <f>G89+G93</f>
        <v>2941.98</v>
      </c>
      <c r="H88" s="282">
        <f t="shared" si="12"/>
        <v>2941.98</v>
      </c>
      <c r="I88" s="287">
        <f>I89+I93</f>
        <v>2941.98</v>
      </c>
      <c r="J88" s="287">
        <f>J89+J93</f>
        <v>0</v>
      </c>
      <c r="K88" s="287">
        <f t="shared" si="1"/>
        <v>0</v>
      </c>
      <c r="L88" s="287"/>
      <c r="M88" s="271"/>
      <c r="N88" s="271"/>
      <c r="O88" s="271"/>
      <c r="P88" s="271"/>
    </row>
    <row r="89" ht="15">
      <c r="A89" s="280"/>
      <c r="B89" s="20" t="s">
        <v>308</v>
      </c>
      <c r="C89" s="19"/>
      <c r="D89" s="288">
        <f>D90+D91+D92</f>
        <v>2560.3800000000001</v>
      </c>
      <c r="E89" s="289">
        <v>0</v>
      </c>
      <c r="F89" s="288">
        <f>F90+F91+F92</f>
        <v>2560.3800000000001</v>
      </c>
      <c r="G89" s="288">
        <f>G90+G91+G92</f>
        <v>2560.3800000000001</v>
      </c>
      <c r="H89" s="289">
        <f t="shared" si="12"/>
        <v>2560.3800000000001</v>
      </c>
      <c r="I89" s="288">
        <f>I90+I91+I92</f>
        <v>2560.3800000000001</v>
      </c>
      <c r="J89" s="288">
        <f>J90+J91+J92</f>
        <v>0</v>
      </c>
      <c r="K89" s="288">
        <f t="shared" si="1"/>
        <v>0</v>
      </c>
      <c r="L89" s="288"/>
    </row>
    <row r="90" ht="30">
      <c r="A90" s="280"/>
      <c r="B90" s="20" t="s">
        <v>309</v>
      </c>
      <c r="C90" s="19"/>
      <c r="D90" s="288">
        <v>0</v>
      </c>
      <c r="E90" s="289">
        <v>0</v>
      </c>
      <c r="F90" s="288">
        <v>0</v>
      </c>
      <c r="G90" s="288">
        <v>0</v>
      </c>
      <c r="H90" s="289">
        <f t="shared" si="12"/>
        <v>0</v>
      </c>
      <c r="I90" s="288">
        <v>0</v>
      </c>
      <c r="J90" s="288">
        <v>0</v>
      </c>
      <c r="K90" s="288">
        <v>0</v>
      </c>
      <c r="L90" s="288"/>
    </row>
    <row r="91" ht="15">
      <c r="A91" s="280"/>
      <c r="B91" s="20" t="s">
        <v>310</v>
      </c>
      <c r="C91" s="19"/>
      <c r="D91" s="288">
        <v>667.5</v>
      </c>
      <c r="E91" s="289">
        <v>0</v>
      </c>
      <c r="F91" s="288">
        <v>667.5</v>
      </c>
      <c r="G91" s="288">
        <v>667.5</v>
      </c>
      <c r="H91" s="289">
        <f t="shared" si="12"/>
        <v>667.5</v>
      </c>
      <c r="I91" s="288">
        <v>667.5</v>
      </c>
      <c r="J91" s="288">
        <v>0</v>
      </c>
      <c r="K91" s="288">
        <f t="shared" si="1"/>
        <v>0</v>
      </c>
      <c r="L91" s="288"/>
    </row>
    <row r="92" ht="15">
      <c r="A92" s="280"/>
      <c r="B92" s="20" t="s">
        <v>311</v>
      </c>
      <c r="C92" s="19"/>
      <c r="D92" s="288">
        <v>1892.8800000000001</v>
      </c>
      <c r="E92" s="289">
        <v>0</v>
      </c>
      <c r="F92" s="288">
        <v>1892.8800000000001</v>
      </c>
      <c r="G92" s="288">
        <v>1892.8800000000001</v>
      </c>
      <c r="H92" s="289">
        <f t="shared" si="12"/>
        <v>1892.8800000000001</v>
      </c>
      <c r="I92" s="288">
        <v>1892.8800000000001</v>
      </c>
      <c r="J92" s="288">
        <v>0</v>
      </c>
      <c r="K92" s="288">
        <f t="shared" si="1"/>
        <v>0</v>
      </c>
      <c r="L92" s="288"/>
    </row>
    <row r="93" ht="15">
      <c r="A93" s="280"/>
      <c r="B93" s="20" t="s">
        <v>312</v>
      </c>
      <c r="C93" s="19"/>
      <c r="D93" s="288">
        <v>381.60000000000002</v>
      </c>
      <c r="E93" s="289">
        <v>0</v>
      </c>
      <c r="F93" s="288">
        <v>381.60000000000002</v>
      </c>
      <c r="G93" s="288">
        <v>381.60000000000002</v>
      </c>
      <c r="H93" s="289">
        <f t="shared" si="12"/>
        <v>381.60000000000002</v>
      </c>
      <c r="I93" s="288">
        <v>381.60000000000002</v>
      </c>
      <c r="J93" s="288">
        <v>0</v>
      </c>
      <c r="K93" s="288">
        <f t="shared" si="1"/>
        <v>0</v>
      </c>
      <c r="L93" s="288"/>
    </row>
    <row r="94" s="266" customFormat="1" ht="30">
      <c r="A94" s="280" t="s">
        <v>329</v>
      </c>
      <c r="B94" s="291" t="s">
        <v>330</v>
      </c>
      <c r="C94" s="286" t="s">
        <v>328</v>
      </c>
      <c r="D94" s="287">
        <f>D95+D99</f>
        <v>10441.799999999999</v>
      </c>
      <c r="E94" s="282">
        <v>0</v>
      </c>
      <c r="F94" s="287">
        <f>F95+F99</f>
        <v>10441.799999999999</v>
      </c>
      <c r="G94" s="287">
        <f>G95+G99</f>
        <v>10441.799999999999</v>
      </c>
      <c r="H94" s="282">
        <f t="shared" si="12"/>
        <v>10441.799999999999</v>
      </c>
      <c r="I94" s="287">
        <f>I95+I99</f>
        <v>10441.799999999999</v>
      </c>
      <c r="J94" s="287">
        <f>J95+J99</f>
        <v>2163.3400000000001</v>
      </c>
      <c r="K94" s="287">
        <f t="shared" si="1"/>
        <v>20.718075427608269</v>
      </c>
      <c r="L94" s="287"/>
      <c r="M94" s="271"/>
      <c r="N94" s="271"/>
      <c r="O94" s="271"/>
      <c r="P94" s="271"/>
    </row>
    <row r="95" ht="15">
      <c r="A95" s="280"/>
      <c r="B95" s="20" t="s">
        <v>308</v>
      </c>
      <c r="C95" s="19"/>
      <c r="D95" s="288">
        <f>D96+D97+D98</f>
        <v>10441.799999999999</v>
      </c>
      <c r="E95" s="289">
        <v>0</v>
      </c>
      <c r="F95" s="288">
        <f>F96+F97+F98</f>
        <v>10441.799999999999</v>
      </c>
      <c r="G95" s="288">
        <f>G96+G97+G98</f>
        <v>10441.799999999999</v>
      </c>
      <c r="H95" s="289">
        <f t="shared" si="12"/>
        <v>10441.799999999999</v>
      </c>
      <c r="I95" s="288">
        <f>I96+I97+I98</f>
        <v>10441.799999999999</v>
      </c>
      <c r="J95" s="288">
        <f>J96+J97+J98</f>
        <v>2163.3400000000001</v>
      </c>
      <c r="K95" s="288">
        <f t="shared" si="1"/>
        <v>20.718075427608269</v>
      </c>
      <c r="L95" s="288"/>
    </row>
    <row r="96" ht="30">
      <c r="A96" s="280"/>
      <c r="B96" s="20" t="s">
        <v>309</v>
      </c>
      <c r="C96" s="19"/>
      <c r="D96" s="288">
        <v>0</v>
      </c>
      <c r="E96" s="289">
        <v>0</v>
      </c>
      <c r="F96" s="288">
        <v>0</v>
      </c>
      <c r="G96" s="288">
        <v>0</v>
      </c>
      <c r="H96" s="289">
        <f t="shared" si="12"/>
        <v>0</v>
      </c>
      <c r="I96" s="288">
        <v>0</v>
      </c>
      <c r="J96" s="288">
        <v>0</v>
      </c>
      <c r="K96" s="288">
        <v>0</v>
      </c>
      <c r="L96" s="288"/>
    </row>
    <row r="97" ht="15">
      <c r="A97" s="280"/>
      <c r="B97" s="20" t="s">
        <v>310</v>
      </c>
      <c r="C97" s="19"/>
      <c r="D97" s="288">
        <v>0</v>
      </c>
      <c r="E97" s="289">
        <v>0</v>
      </c>
      <c r="F97" s="288">
        <v>0</v>
      </c>
      <c r="G97" s="288">
        <v>0</v>
      </c>
      <c r="H97" s="289">
        <f t="shared" si="12"/>
        <v>0</v>
      </c>
      <c r="I97" s="288">
        <v>0</v>
      </c>
      <c r="J97" s="288">
        <v>0</v>
      </c>
      <c r="K97" s="288">
        <v>0</v>
      </c>
      <c r="L97" s="288"/>
    </row>
    <row r="98" ht="15">
      <c r="A98" s="280"/>
      <c r="B98" s="294" t="s">
        <v>311</v>
      </c>
      <c r="C98" s="19"/>
      <c r="D98" s="288">
        <v>10441.799999999999</v>
      </c>
      <c r="E98" s="289">
        <v>0</v>
      </c>
      <c r="F98" s="288">
        <v>10441.799999999999</v>
      </c>
      <c r="G98" s="288">
        <v>10441.799999999999</v>
      </c>
      <c r="H98" s="289">
        <f t="shared" si="12"/>
        <v>10441.799999999999</v>
      </c>
      <c r="I98" s="288">
        <v>10441.799999999999</v>
      </c>
      <c r="J98" s="288">
        <v>2163.3400000000001</v>
      </c>
      <c r="K98" s="288">
        <f t="shared" si="1"/>
        <v>20.718075427608269</v>
      </c>
      <c r="L98" s="288"/>
    </row>
    <row r="99" ht="15">
      <c r="A99" s="280"/>
      <c r="B99" s="294" t="s">
        <v>312</v>
      </c>
      <c r="C99" s="19"/>
      <c r="D99" s="288">
        <v>0</v>
      </c>
      <c r="E99" s="289">
        <v>0</v>
      </c>
      <c r="F99" s="288">
        <v>0</v>
      </c>
      <c r="G99" s="288">
        <v>0</v>
      </c>
      <c r="H99" s="289">
        <f t="shared" si="12"/>
        <v>0</v>
      </c>
      <c r="I99" s="288">
        <v>0</v>
      </c>
      <c r="J99" s="288">
        <v>0</v>
      </c>
      <c r="K99" s="288">
        <v>0</v>
      </c>
      <c r="L99" s="288"/>
    </row>
    <row r="100" s="266" customFormat="1" ht="45">
      <c r="A100" s="280" t="s">
        <v>331</v>
      </c>
      <c r="B100" s="291" t="s">
        <v>332</v>
      </c>
      <c r="C100" s="286" t="s">
        <v>333</v>
      </c>
      <c r="D100" s="287">
        <f>D101+D105</f>
        <v>1</v>
      </c>
      <c r="E100" s="282">
        <v>0</v>
      </c>
      <c r="F100" s="287">
        <f>F101+F105</f>
        <v>67732.940000000002</v>
      </c>
      <c r="G100" s="287">
        <f>G101+G105</f>
        <v>67732.940000000002</v>
      </c>
      <c r="H100" s="282">
        <f t="shared" si="12"/>
        <v>1</v>
      </c>
      <c r="I100" s="287">
        <f>I101+I105</f>
        <v>67732.940000000002</v>
      </c>
      <c r="J100" s="287">
        <f>J101+J105</f>
        <v>16887.59</v>
      </c>
      <c r="K100" s="287">
        <f t="shared" si="1"/>
        <v>24.932610337008846</v>
      </c>
      <c r="L100" s="287"/>
      <c r="M100" s="271"/>
      <c r="N100" s="271"/>
      <c r="O100" s="271"/>
      <c r="P100" s="271"/>
    </row>
    <row r="101" ht="15">
      <c r="A101" s="280"/>
      <c r="B101" s="20" t="s">
        <v>308</v>
      </c>
      <c r="C101" s="19"/>
      <c r="D101" s="288">
        <f>D102+D103+D104</f>
        <v>1</v>
      </c>
      <c r="E101" s="289">
        <v>0</v>
      </c>
      <c r="F101" s="288">
        <f>F102+F103+F104</f>
        <v>67732.940000000002</v>
      </c>
      <c r="G101" s="288">
        <f>G102+G103+G104</f>
        <v>67732.940000000002</v>
      </c>
      <c r="H101" s="289">
        <f t="shared" ref="H101:H105" si="13">D101+E101</f>
        <v>1</v>
      </c>
      <c r="I101" s="288">
        <f>I102+I103+I104</f>
        <v>67732.940000000002</v>
      </c>
      <c r="J101" s="288">
        <f>J102+J103+J104</f>
        <v>16887.59</v>
      </c>
      <c r="K101" s="288">
        <f t="shared" si="1"/>
        <v>24.932610337008846</v>
      </c>
      <c r="L101" s="288"/>
    </row>
    <row r="102" ht="30">
      <c r="A102" s="280"/>
      <c r="B102" s="20" t="s">
        <v>309</v>
      </c>
      <c r="C102" s="19"/>
      <c r="D102" s="288">
        <f>$C$8</f>
        <v>0</v>
      </c>
      <c r="E102" s="289">
        <v>0</v>
      </c>
      <c r="F102" s="288">
        <v>0</v>
      </c>
      <c r="G102" s="288">
        <v>0</v>
      </c>
      <c r="H102" s="289">
        <f t="shared" si="13"/>
        <v>0</v>
      </c>
      <c r="I102" s="288">
        <v>0</v>
      </c>
      <c r="J102" s="288">
        <v>0</v>
      </c>
      <c r="K102" s="288">
        <v>0</v>
      </c>
      <c r="L102" s="288"/>
    </row>
    <row r="103" ht="15">
      <c r="A103" s="280"/>
      <c r="B103" s="20" t="s">
        <v>310</v>
      </c>
      <c r="C103" s="19"/>
      <c r="D103" s="288" t="str">
        <f>$C$9</f>
        <v>01</v>
      </c>
      <c r="E103" s="289">
        <v>0</v>
      </c>
      <c r="F103" s="288">
        <v>17956</v>
      </c>
      <c r="G103" s="288">
        <v>17956</v>
      </c>
      <c r="H103" s="289">
        <f t="shared" si="13"/>
        <v>1</v>
      </c>
      <c r="I103" s="288">
        <v>17956</v>
      </c>
      <c r="J103" s="288">
        <v>6903.6999999999998</v>
      </c>
      <c r="K103" s="288">
        <f t="shared" ref="K103:K104" si="14">J103/F103*100</f>
        <v>38.447872577411452</v>
      </c>
      <c r="L103" s="288"/>
    </row>
    <row r="104" ht="15">
      <c r="A104" s="280"/>
      <c r="B104" s="20" t="s">
        <v>311</v>
      </c>
      <c r="C104" s="19"/>
      <c r="D104" s="288">
        <f>$C$10</f>
        <v>0</v>
      </c>
      <c r="E104" s="289">
        <v>0</v>
      </c>
      <c r="F104" s="288">
        <v>49776.940000000002</v>
      </c>
      <c r="G104" s="288">
        <v>49776.940000000002</v>
      </c>
      <c r="H104" s="289">
        <f t="shared" si="13"/>
        <v>0</v>
      </c>
      <c r="I104" s="288">
        <v>49776.940000000002</v>
      </c>
      <c r="J104" s="288">
        <v>9983.8899999999994</v>
      </c>
      <c r="K104" s="288">
        <f t="shared" si="14"/>
        <v>20.057259445839779</v>
      </c>
      <c r="L104" s="288"/>
    </row>
    <row r="105" ht="15">
      <c r="A105" s="280"/>
      <c r="B105" s="20" t="s">
        <v>312</v>
      </c>
      <c r="C105" s="19"/>
      <c r="D105" s="288">
        <v>0</v>
      </c>
      <c r="E105" s="289">
        <v>0</v>
      </c>
      <c r="F105" s="288">
        <v>0</v>
      </c>
      <c r="G105" s="288">
        <v>0</v>
      </c>
      <c r="H105" s="289">
        <f t="shared" si="13"/>
        <v>0</v>
      </c>
      <c r="I105" s="288">
        <v>0</v>
      </c>
      <c r="J105" s="288">
        <v>0</v>
      </c>
      <c r="K105" s="288">
        <v>0</v>
      </c>
      <c r="L105" s="288"/>
    </row>
    <row r="106" ht="15">
      <c r="A106" s="295" t="s">
        <v>334</v>
      </c>
      <c r="B106" s="296"/>
      <c r="C106" s="296"/>
      <c r="D106" s="296"/>
      <c r="E106" s="296"/>
      <c r="F106" s="296"/>
      <c r="G106" s="296"/>
      <c r="H106" s="296"/>
      <c r="I106" s="296"/>
      <c r="J106" s="296"/>
      <c r="K106" s="296"/>
      <c r="L106" s="297"/>
    </row>
    <row r="107" ht="30">
      <c r="A107" s="298" t="s">
        <v>29</v>
      </c>
      <c r="B107" s="299" t="s">
        <v>335</v>
      </c>
      <c r="C107" s="300" t="s">
        <v>336</v>
      </c>
      <c r="D107" s="301" t="s">
        <v>337</v>
      </c>
      <c r="E107" s="301">
        <f>E108+E112</f>
        <v>3000</v>
      </c>
      <c r="F107" s="302">
        <f>F108</f>
        <v>207155.69999999998</v>
      </c>
      <c r="G107" s="302">
        <f>G108</f>
        <v>207155.69999999998</v>
      </c>
      <c r="H107" s="302">
        <f t="shared" ref="H107:H170" si="15">E107+F107</f>
        <v>210155.69999999998</v>
      </c>
      <c r="I107" s="302">
        <f>I108</f>
        <v>207155.69999999998</v>
      </c>
      <c r="J107" s="302">
        <f>J108</f>
        <v>48703.93</v>
      </c>
      <c r="K107" s="302">
        <f t="shared" ref="K107:K141" si="16">J107/H107*100</f>
        <v>23.175164889650866</v>
      </c>
      <c r="L107" s="302"/>
    </row>
    <row r="108" ht="15">
      <c r="A108" s="298"/>
      <c r="B108" s="299" t="s">
        <v>287</v>
      </c>
      <c r="C108" s="300"/>
      <c r="D108" s="301" t="s">
        <v>338</v>
      </c>
      <c r="E108" s="301">
        <f>E109+E110+E111</f>
        <v>0</v>
      </c>
      <c r="F108" s="302">
        <f>F109+F110+F111+F112</f>
        <v>207155.69999999998</v>
      </c>
      <c r="G108" s="302">
        <f>G109+G110+G111+G112</f>
        <v>207155.69999999998</v>
      </c>
      <c r="H108" s="302">
        <f t="shared" si="15"/>
        <v>207155.69999999998</v>
      </c>
      <c r="I108" s="302">
        <f>I109+I110+I111+I112</f>
        <v>207155.69999999998</v>
      </c>
      <c r="J108" s="302">
        <f>J109+J110+J111+J112</f>
        <v>48703.93</v>
      </c>
      <c r="K108" s="302">
        <f t="shared" si="16"/>
        <v>23.5107844003327</v>
      </c>
      <c r="L108" s="302"/>
    </row>
    <row r="109" ht="30">
      <c r="A109" s="298"/>
      <c r="B109" s="303" t="s">
        <v>288</v>
      </c>
      <c r="C109" s="300"/>
      <c r="D109" s="301" t="s">
        <v>339</v>
      </c>
      <c r="E109" s="301">
        <f t="shared" ref="E109:E112" si="17">E115+E121+E127+E139</f>
        <v>0</v>
      </c>
      <c r="F109" s="302">
        <f t="shared" ref="F109:F111" si="18">F115+F121+F127+F133+F139</f>
        <v>48715.299999999996</v>
      </c>
      <c r="G109" s="302">
        <f t="shared" ref="G109:G111" si="19">G115+G121+G127+G133+G139</f>
        <v>48715.299999999996</v>
      </c>
      <c r="H109" s="302">
        <f t="shared" si="15"/>
        <v>48715.299999999996</v>
      </c>
      <c r="I109" s="302">
        <f t="shared" ref="I109:I111" si="20">I115+I121+I127+I133+I139</f>
        <v>48715.299999999996</v>
      </c>
      <c r="J109" s="302">
        <f t="shared" ref="J109:J112" si="21">J115+J121+J127+J133+J139</f>
        <v>17162</v>
      </c>
      <c r="K109" s="302">
        <f t="shared" si="16"/>
        <v>35.229178512705452</v>
      </c>
      <c r="L109" s="302"/>
    </row>
    <row r="110" ht="30">
      <c r="A110" s="298"/>
      <c r="B110" s="303" t="s">
        <v>289</v>
      </c>
      <c r="C110" s="300"/>
      <c r="D110" s="301" t="s">
        <v>340</v>
      </c>
      <c r="E110" s="301">
        <f t="shared" si="17"/>
        <v>0</v>
      </c>
      <c r="F110" s="302">
        <f t="shared" si="18"/>
        <v>154091.19999999998</v>
      </c>
      <c r="G110" s="302">
        <f t="shared" si="19"/>
        <v>154091.19999999998</v>
      </c>
      <c r="H110" s="302">
        <f t="shared" si="15"/>
        <v>154091.19999999998</v>
      </c>
      <c r="I110" s="302">
        <f t="shared" si="20"/>
        <v>154091.19999999998</v>
      </c>
      <c r="J110" s="302">
        <f t="shared" si="21"/>
        <v>27537.130000000001</v>
      </c>
      <c r="K110" s="302">
        <f t="shared" si="16"/>
        <v>17.870670096670025</v>
      </c>
      <c r="L110" s="302"/>
    </row>
    <row r="111" ht="15">
      <c r="A111" s="298"/>
      <c r="B111" s="299" t="s">
        <v>290</v>
      </c>
      <c r="C111" s="300"/>
      <c r="D111" s="301" t="s">
        <v>341</v>
      </c>
      <c r="E111" s="301">
        <f t="shared" si="17"/>
        <v>0</v>
      </c>
      <c r="F111" s="302">
        <f t="shared" si="18"/>
        <v>4349.1999999999998</v>
      </c>
      <c r="G111" s="302">
        <f t="shared" si="19"/>
        <v>4349.1999999999998</v>
      </c>
      <c r="H111" s="302">
        <f t="shared" si="15"/>
        <v>4349.1999999999998</v>
      </c>
      <c r="I111" s="302">
        <f t="shared" si="20"/>
        <v>4349.1999999999998</v>
      </c>
      <c r="J111" s="302">
        <f t="shared" si="21"/>
        <v>2987.0999999999999</v>
      </c>
      <c r="K111" s="302">
        <f t="shared" si="16"/>
        <v>68.681596615469516</v>
      </c>
      <c r="L111" s="302"/>
    </row>
    <row r="112" ht="15">
      <c r="A112" s="298"/>
      <c r="B112" s="299" t="s">
        <v>279</v>
      </c>
      <c r="C112" s="300"/>
      <c r="D112" s="301" t="s">
        <v>342</v>
      </c>
      <c r="E112" s="301">
        <f t="shared" si="17"/>
        <v>3000</v>
      </c>
      <c r="F112" s="302">
        <v>0</v>
      </c>
      <c r="G112" s="302">
        <v>0</v>
      </c>
      <c r="H112" s="302">
        <f t="shared" si="15"/>
        <v>3000</v>
      </c>
      <c r="I112" s="302">
        <v>0</v>
      </c>
      <c r="J112" s="302">
        <f t="shared" si="21"/>
        <v>1017.7</v>
      </c>
      <c r="K112" s="302">
        <f t="shared" si="16"/>
        <v>33.923333333333332</v>
      </c>
      <c r="L112" s="302"/>
    </row>
    <row r="113" s="266" customFormat="1" ht="60">
      <c r="A113" s="298" t="s">
        <v>62</v>
      </c>
      <c r="B113" s="299" t="s">
        <v>343</v>
      </c>
      <c r="C113" s="304" t="s">
        <v>344</v>
      </c>
      <c r="D113" s="302">
        <v>0</v>
      </c>
      <c r="E113" s="302">
        <v>0</v>
      </c>
      <c r="F113" s="302">
        <f>F114</f>
        <v>5762.3000000000002</v>
      </c>
      <c r="G113" s="302">
        <f>G114</f>
        <v>5762.3000000000002</v>
      </c>
      <c r="H113" s="302">
        <f t="shared" si="15"/>
        <v>5762.3000000000002</v>
      </c>
      <c r="I113" s="302">
        <f>I114</f>
        <v>5762.3000000000002</v>
      </c>
      <c r="J113" s="302">
        <f>J114</f>
        <v>1300.53</v>
      </c>
      <c r="K113" s="302">
        <f t="shared" si="16"/>
        <v>22.569633653228742</v>
      </c>
      <c r="L113" s="302"/>
      <c r="M113" s="271"/>
      <c r="N113" s="271"/>
      <c r="O113" s="271"/>
      <c r="P113" s="271"/>
    </row>
    <row r="114" ht="15">
      <c r="A114" s="298"/>
      <c r="B114" s="299" t="s">
        <v>287</v>
      </c>
      <c r="C114" s="304"/>
      <c r="D114" s="305">
        <v>0</v>
      </c>
      <c r="E114" s="305">
        <v>0</v>
      </c>
      <c r="F114" s="305">
        <f>F115+F116+F117+F118</f>
        <v>5762.3000000000002</v>
      </c>
      <c r="G114" s="305">
        <f>G115+G116+G117+G118</f>
        <v>5762.3000000000002</v>
      </c>
      <c r="H114" s="305">
        <f t="shared" si="15"/>
        <v>5762.3000000000002</v>
      </c>
      <c r="I114" s="305">
        <f>I115+I116+I117+I118</f>
        <v>5762.3000000000002</v>
      </c>
      <c r="J114" s="305">
        <f>J115+J116+J117+J118</f>
        <v>1300.53</v>
      </c>
      <c r="K114" s="305">
        <f t="shared" si="16"/>
        <v>22.569633653228742</v>
      </c>
      <c r="L114" s="305"/>
    </row>
    <row r="115" ht="30">
      <c r="A115" s="298"/>
      <c r="B115" s="306" t="s">
        <v>293</v>
      </c>
      <c r="C115" s="304"/>
      <c r="D115" s="305">
        <v>0</v>
      </c>
      <c r="E115" s="305">
        <v>0</v>
      </c>
      <c r="F115" s="305">
        <v>5416.6000000000004</v>
      </c>
      <c r="G115" s="305">
        <v>5416.6000000000004</v>
      </c>
      <c r="H115" s="305">
        <f t="shared" si="15"/>
        <v>5416.6000000000004</v>
      </c>
      <c r="I115" s="305">
        <v>5416.6000000000004</v>
      </c>
      <c r="J115" s="305">
        <v>1222.5</v>
      </c>
      <c r="K115" s="305">
        <f t="shared" si="16"/>
        <v>22.569508547797508</v>
      </c>
      <c r="L115" s="305"/>
    </row>
    <row r="116" ht="15">
      <c r="A116" s="298"/>
      <c r="B116" s="29" t="s">
        <v>289</v>
      </c>
      <c r="C116" s="304"/>
      <c r="D116" s="305">
        <v>0</v>
      </c>
      <c r="E116" s="305">
        <v>0</v>
      </c>
      <c r="F116" s="305">
        <v>345.69999999999999</v>
      </c>
      <c r="G116" s="305">
        <v>345.69999999999999</v>
      </c>
      <c r="H116" s="305">
        <f t="shared" si="15"/>
        <v>345.69999999999999</v>
      </c>
      <c r="I116" s="305">
        <v>345.69999999999999</v>
      </c>
      <c r="J116" s="305">
        <v>78.030000000000001</v>
      </c>
      <c r="K116" s="305">
        <f t="shared" si="16"/>
        <v>22.571593867515187</v>
      </c>
      <c r="L116" s="305"/>
    </row>
    <row r="117" ht="15">
      <c r="A117" s="298"/>
      <c r="B117" s="29" t="s">
        <v>294</v>
      </c>
      <c r="C117" s="304"/>
      <c r="D117" s="305">
        <v>0</v>
      </c>
      <c r="E117" s="305">
        <v>0</v>
      </c>
      <c r="F117" s="305">
        <v>0</v>
      </c>
      <c r="G117" s="305">
        <v>0</v>
      </c>
      <c r="H117" s="305">
        <f t="shared" si="15"/>
        <v>0</v>
      </c>
      <c r="I117" s="305">
        <v>0</v>
      </c>
      <c r="J117" s="305">
        <v>0</v>
      </c>
      <c r="K117" s="305">
        <v>0</v>
      </c>
      <c r="L117" s="305"/>
    </row>
    <row r="118" ht="15">
      <c r="A118" s="298"/>
      <c r="B118" s="29" t="s">
        <v>279</v>
      </c>
      <c r="C118" s="304"/>
      <c r="D118" s="305">
        <v>0</v>
      </c>
      <c r="E118" s="305">
        <v>0</v>
      </c>
      <c r="F118" s="305">
        <v>0</v>
      </c>
      <c r="G118" s="305">
        <v>0</v>
      </c>
      <c r="H118" s="305">
        <f t="shared" si="15"/>
        <v>0</v>
      </c>
      <c r="I118" s="305">
        <v>0</v>
      </c>
      <c r="J118" s="305">
        <v>0</v>
      </c>
      <c r="K118" s="305">
        <v>0</v>
      </c>
      <c r="L118" s="305"/>
    </row>
    <row r="119" s="266" customFormat="1" ht="90">
      <c r="A119" s="298" t="s">
        <v>101</v>
      </c>
      <c r="B119" s="299" t="s">
        <v>345</v>
      </c>
      <c r="C119" s="304" t="s">
        <v>346</v>
      </c>
      <c r="D119" s="301" t="s">
        <v>347</v>
      </c>
      <c r="E119" s="301">
        <v>0</v>
      </c>
      <c r="F119" s="302">
        <f>F120</f>
        <v>83875.099999999991</v>
      </c>
      <c r="G119" s="302">
        <f>G120</f>
        <v>83875.099999999991</v>
      </c>
      <c r="H119" s="302">
        <f t="shared" si="15"/>
        <v>83875.099999999991</v>
      </c>
      <c r="I119" s="302">
        <f>I120</f>
        <v>83875.099999999991</v>
      </c>
      <c r="J119" s="302">
        <f>J120</f>
        <v>25428.799999999999</v>
      </c>
      <c r="K119" s="302">
        <f t="shared" si="16"/>
        <v>30.317460128214453</v>
      </c>
      <c r="L119" s="302"/>
      <c r="M119" s="271"/>
      <c r="N119" s="271"/>
      <c r="O119" s="271"/>
      <c r="P119" s="271"/>
    </row>
    <row r="120" ht="15">
      <c r="A120" s="298"/>
      <c r="B120" s="299" t="s">
        <v>287</v>
      </c>
      <c r="C120" s="304"/>
      <c r="D120" s="307" t="s">
        <v>347</v>
      </c>
      <c r="E120" s="307">
        <v>0</v>
      </c>
      <c r="F120" s="305">
        <f>F121+F122+F123+F124</f>
        <v>83875.099999999991</v>
      </c>
      <c r="G120" s="305">
        <f>G121+G122+G123+G124</f>
        <v>83875.099999999991</v>
      </c>
      <c r="H120" s="305">
        <f t="shared" si="15"/>
        <v>83875.099999999991</v>
      </c>
      <c r="I120" s="305">
        <f>I121+I122+I123+I124</f>
        <v>83875.099999999991</v>
      </c>
      <c r="J120" s="305">
        <f>J121+J122+J123+J124</f>
        <v>25428.799999999999</v>
      </c>
      <c r="K120" s="305">
        <f t="shared" si="16"/>
        <v>30.317460128214453</v>
      </c>
      <c r="L120" s="305"/>
    </row>
    <row r="121" ht="30">
      <c r="A121" s="298"/>
      <c r="B121" s="306" t="s">
        <v>293</v>
      </c>
      <c r="C121" s="304"/>
      <c r="D121" s="307" t="s">
        <v>339</v>
      </c>
      <c r="E121" s="307">
        <v>0</v>
      </c>
      <c r="F121" s="305">
        <v>43298.699999999997</v>
      </c>
      <c r="G121" s="305">
        <v>43298.699999999997</v>
      </c>
      <c r="H121" s="305">
        <f t="shared" si="15"/>
        <v>43298.699999999997</v>
      </c>
      <c r="I121" s="305">
        <v>43298.699999999997</v>
      </c>
      <c r="J121" s="305">
        <v>15939.5</v>
      </c>
      <c r="K121" s="305">
        <f t="shared" si="16"/>
        <v>36.812883527680974</v>
      </c>
      <c r="L121" s="305"/>
    </row>
    <row r="122" ht="15">
      <c r="A122" s="298"/>
      <c r="B122" s="29" t="s">
        <v>289</v>
      </c>
      <c r="C122" s="304"/>
      <c r="D122" s="307" t="s">
        <v>348</v>
      </c>
      <c r="E122" s="307">
        <v>0</v>
      </c>
      <c r="F122" s="305">
        <v>38103.199999999997</v>
      </c>
      <c r="G122" s="305">
        <v>38103.199999999997</v>
      </c>
      <c r="H122" s="305">
        <f t="shared" si="15"/>
        <v>38103.199999999997</v>
      </c>
      <c r="I122" s="305">
        <v>38103.199999999997</v>
      </c>
      <c r="J122" s="305">
        <v>7133.1000000000004</v>
      </c>
      <c r="K122" s="305">
        <f t="shared" si="16"/>
        <v>18.720474920741566</v>
      </c>
      <c r="L122" s="305"/>
    </row>
    <row r="123" ht="15">
      <c r="A123" s="298"/>
      <c r="B123" s="29" t="s">
        <v>294</v>
      </c>
      <c r="C123" s="304"/>
      <c r="D123" s="307" t="s">
        <v>349</v>
      </c>
      <c r="E123" s="307">
        <v>0</v>
      </c>
      <c r="F123" s="305">
        <v>2473.1999999999998</v>
      </c>
      <c r="G123" s="305">
        <v>2473.1999999999998</v>
      </c>
      <c r="H123" s="305">
        <f t="shared" si="15"/>
        <v>2473.1999999999998</v>
      </c>
      <c r="I123" s="305">
        <v>2473.1999999999998</v>
      </c>
      <c r="J123" s="305">
        <v>2356.1999999999998</v>
      </c>
      <c r="K123" s="305">
        <f t="shared" si="16"/>
        <v>95.26928675400292</v>
      </c>
      <c r="L123" s="305"/>
    </row>
    <row r="124" ht="15">
      <c r="A124" s="298"/>
      <c r="B124" s="29" t="s">
        <v>279</v>
      </c>
      <c r="C124" s="304"/>
      <c r="D124" s="307">
        <v>0</v>
      </c>
      <c r="E124" s="307">
        <v>0</v>
      </c>
      <c r="F124" s="305">
        <v>0</v>
      </c>
      <c r="G124" s="305">
        <v>0</v>
      </c>
      <c r="H124" s="305">
        <f t="shared" si="15"/>
        <v>0</v>
      </c>
      <c r="I124" s="305">
        <v>0</v>
      </c>
      <c r="J124" s="305">
        <v>0</v>
      </c>
      <c r="K124" s="305">
        <v>0</v>
      </c>
      <c r="L124" s="305"/>
    </row>
    <row r="125" s="266" customFormat="1" ht="45">
      <c r="A125" s="298" t="s">
        <v>350</v>
      </c>
      <c r="B125" s="299" t="s">
        <v>351</v>
      </c>
      <c r="C125" s="304" t="s">
        <v>352</v>
      </c>
      <c r="D125" s="301" t="s">
        <v>353</v>
      </c>
      <c r="E125" s="301">
        <f>E126+E130</f>
        <v>3000</v>
      </c>
      <c r="F125" s="302">
        <f>F126</f>
        <v>75355</v>
      </c>
      <c r="G125" s="302">
        <f>G126</f>
        <v>75355</v>
      </c>
      <c r="H125" s="302">
        <f t="shared" si="15"/>
        <v>78355</v>
      </c>
      <c r="I125" s="302">
        <f>I126</f>
        <v>75355</v>
      </c>
      <c r="J125" s="302">
        <f>J126</f>
        <v>14965.100000000002</v>
      </c>
      <c r="K125" s="302">
        <f t="shared" si="16"/>
        <v>19.099100248867337</v>
      </c>
      <c r="L125" s="302"/>
      <c r="M125" s="271"/>
      <c r="N125" s="271"/>
      <c r="O125" s="271"/>
      <c r="P125" s="271"/>
    </row>
    <row r="126" ht="15">
      <c r="A126" s="298"/>
      <c r="B126" s="299" t="s">
        <v>287</v>
      </c>
      <c r="C126" s="304"/>
      <c r="D126" s="307" t="s">
        <v>354</v>
      </c>
      <c r="E126" s="307">
        <v>0</v>
      </c>
      <c r="F126" s="305">
        <f>F127+F128+F129+F130</f>
        <v>75355</v>
      </c>
      <c r="G126" s="305">
        <f>G127+G128+G129+G130</f>
        <v>75355</v>
      </c>
      <c r="H126" s="305">
        <f t="shared" si="15"/>
        <v>75355</v>
      </c>
      <c r="I126" s="305">
        <f>I127+I128+I129+I130</f>
        <v>75355</v>
      </c>
      <c r="J126" s="305">
        <f>J127+J128+J129+J130</f>
        <v>14965.100000000002</v>
      </c>
      <c r="K126" s="305">
        <f t="shared" si="16"/>
        <v>19.859465198062505</v>
      </c>
      <c r="L126" s="305"/>
    </row>
    <row r="127" ht="30">
      <c r="A127" s="298"/>
      <c r="B127" s="306" t="s">
        <v>293</v>
      </c>
      <c r="C127" s="304"/>
      <c r="D127" s="307">
        <v>0</v>
      </c>
      <c r="E127" s="307">
        <v>0</v>
      </c>
      <c r="F127" s="305">
        <v>0</v>
      </c>
      <c r="G127" s="305">
        <v>0</v>
      </c>
      <c r="H127" s="305">
        <f t="shared" si="15"/>
        <v>0</v>
      </c>
      <c r="I127" s="305">
        <v>0</v>
      </c>
      <c r="J127" s="305">
        <v>0</v>
      </c>
      <c r="K127" s="305">
        <v>0</v>
      </c>
      <c r="L127" s="305"/>
    </row>
    <row r="128" ht="15">
      <c r="A128" s="298"/>
      <c r="B128" s="29" t="s">
        <v>289</v>
      </c>
      <c r="C128" s="304"/>
      <c r="D128" s="307" t="s">
        <v>355</v>
      </c>
      <c r="E128" s="307">
        <v>0</v>
      </c>
      <c r="F128" s="305">
        <v>74026</v>
      </c>
      <c r="G128" s="305">
        <v>74026</v>
      </c>
      <c r="H128" s="305">
        <f t="shared" si="15"/>
        <v>74026</v>
      </c>
      <c r="I128" s="305">
        <v>74026</v>
      </c>
      <c r="J128" s="305">
        <v>13503.200000000001</v>
      </c>
      <c r="K128" s="305">
        <f t="shared" si="16"/>
        <v>18.241158511874207</v>
      </c>
      <c r="L128" s="305"/>
    </row>
    <row r="129" ht="15">
      <c r="A129" s="298"/>
      <c r="B129" s="29" t="s">
        <v>294</v>
      </c>
      <c r="C129" s="304"/>
      <c r="D129" s="307">
        <v>1829</v>
      </c>
      <c r="E129" s="307">
        <v>0</v>
      </c>
      <c r="F129" s="305">
        <v>1329</v>
      </c>
      <c r="G129" s="305">
        <v>1329</v>
      </c>
      <c r="H129" s="305">
        <f t="shared" si="15"/>
        <v>1329</v>
      </c>
      <c r="I129" s="305">
        <v>1329</v>
      </c>
      <c r="J129" s="305">
        <v>444.19999999999999</v>
      </c>
      <c r="K129" s="305">
        <f t="shared" si="16"/>
        <v>33.423626787057934</v>
      </c>
      <c r="L129" s="305"/>
    </row>
    <row r="130" ht="15">
      <c r="A130" s="298"/>
      <c r="B130" s="29" t="s">
        <v>279</v>
      </c>
      <c r="C130" s="304"/>
      <c r="D130" s="307" t="s">
        <v>342</v>
      </c>
      <c r="E130" s="307">
        <v>3000</v>
      </c>
      <c r="F130" s="305">
        <v>0</v>
      </c>
      <c r="G130" s="305">
        <v>0</v>
      </c>
      <c r="H130" s="305">
        <f t="shared" si="15"/>
        <v>3000</v>
      </c>
      <c r="I130" s="305">
        <v>0</v>
      </c>
      <c r="J130" s="305">
        <v>1017.7</v>
      </c>
      <c r="K130" s="305">
        <f t="shared" si="16"/>
        <v>33.923333333333332</v>
      </c>
      <c r="L130" s="305"/>
    </row>
    <row r="131" s="266" customFormat="1" ht="30">
      <c r="A131" s="298" t="s">
        <v>356</v>
      </c>
      <c r="B131" s="299" t="s">
        <v>357</v>
      </c>
      <c r="C131" s="304" t="s">
        <v>358</v>
      </c>
      <c r="D131" s="301" t="s">
        <v>359</v>
      </c>
      <c r="E131" s="301">
        <v>0</v>
      </c>
      <c r="F131" s="302">
        <f>F132</f>
        <v>21347</v>
      </c>
      <c r="G131" s="302">
        <f>G132</f>
        <v>21347</v>
      </c>
      <c r="H131" s="302">
        <f t="shared" si="15"/>
        <v>21347</v>
      </c>
      <c r="I131" s="302">
        <f>I132</f>
        <v>21347</v>
      </c>
      <c r="J131" s="302">
        <f>J132</f>
        <v>2907.9000000000001</v>
      </c>
      <c r="K131" s="302">
        <f t="shared" si="16"/>
        <v>13.622054621258256</v>
      </c>
      <c r="L131" s="302"/>
      <c r="M131" s="271"/>
      <c r="N131" s="271"/>
      <c r="O131" s="271"/>
      <c r="P131" s="271"/>
    </row>
    <row r="132" ht="15">
      <c r="A132" s="298"/>
      <c r="B132" s="299" t="s">
        <v>287</v>
      </c>
      <c r="C132" s="304"/>
      <c r="D132" s="307" t="s">
        <v>359</v>
      </c>
      <c r="E132" s="307">
        <v>0</v>
      </c>
      <c r="F132" s="305">
        <f>F133+F134+F135+F136</f>
        <v>21347</v>
      </c>
      <c r="G132" s="305">
        <f>G133+G134+G135+G136</f>
        <v>21347</v>
      </c>
      <c r="H132" s="305">
        <f t="shared" si="15"/>
        <v>21347</v>
      </c>
      <c r="I132" s="305">
        <f>I133+I134+I135+I136</f>
        <v>21347</v>
      </c>
      <c r="J132" s="305">
        <f>J133+J134+J135+J136</f>
        <v>2907.9000000000001</v>
      </c>
      <c r="K132" s="305">
        <f t="shared" si="16"/>
        <v>13.622054621258256</v>
      </c>
      <c r="L132" s="305"/>
    </row>
    <row r="133" ht="30">
      <c r="A133" s="298"/>
      <c r="B133" s="306" t="s">
        <v>293</v>
      </c>
      <c r="C133" s="304"/>
      <c r="D133" s="307">
        <v>0</v>
      </c>
      <c r="E133" s="307">
        <v>0</v>
      </c>
      <c r="F133" s="305">
        <v>0</v>
      </c>
      <c r="G133" s="305">
        <v>0</v>
      </c>
      <c r="H133" s="305">
        <f t="shared" si="15"/>
        <v>0</v>
      </c>
      <c r="I133" s="305">
        <v>0</v>
      </c>
      <c r="J133" s="305">
        <v>0</v>
      </c>
      <c r="K133" s="305">
        <v>0</v>
      </c>
      <c r="L133" s="305"/>
    </row>
    <row r="134" ht="15">
      <c r="A134" s="298"/>
      <c r="B134" s="29" t="s">
        <v>289</v>
      </c>
      <c r="C134" s="304"/>
      <c r="D134" s="307" t="s">
        <v>360</v>
      </c>
      <c r="E134" s="307">
        <v>0</v>
      </c>
      <c r="F134" s="305">
        <v>21100</v>
      </c>
      <c r="G134" s="305">
        <v>21100</v>
      </c>
      <c r="H134" s="305">
        <f t="shared" si="15"/>
        <v>21100</v>
      </c>
      <c r="I134" s="305">
        <v>21100</v>
      </c>
      <c r="J134" s="305">
        <v>2793</v>
      </c>
      <c r="K134" s="305">
        <f t="shared" si="16"/>
        <v>13.236966824644551</v>
      </c>
      <c r="L134" s="305"/>
    </row>
    <row r="135" ht="15">
      <c r="A135" s="298"/>
      <c r="B135" s="29" t="s">
        <v>294</v>
      </c>
      <c r="C135" s="304"/>
      <c r="D135" s="307">
        <v>100</v>
      </c>
      <c r="E135" s="307">
        <v>0</v>
      </c>
      <c r="F135" s="305">
        <v>247</v>
      </c>
      <c r="G135" s="305">
        <v>247</v>
      </c>
      <c r="H135" s="305">
        <f t="shared" si="15"/>
        <v>247</v>
      </c>
      <c r="I135" s="305">
        <v>247</v>
      </c>
      <c r="J135" s="305">
        <v>114.90000000000001</v>
      </c>
      <c r="K135" s="305">
        <f t="shared" si="16"/>
        <v>46.518218623481786</v>
      </c>
      <c r="L135" s="305"/>
    </row>
    <row r="136" ht="15">
      <c r="A136" s="298"/>
      <c r="B136" s="29" t="s">
        <v>279</v>
      </c>
      <c r="C136" s="304"/>
      <c r="D136" s="307">
        <v>0</v>
      </c>
      <c r="E136" s="307">
        <v>0</v>
      </c>
      <c r="F136" s="305">
        <v>0</v>
      </c>
      <c r="G136" s="305">
        <v>0</v>
      </c>
      <c r="H136" s="305">
        <f t="shared" si="15"/>
        <v>0</v>
      </c>
      <c r="I136" s="305">
        <v>0</v>
      </c>
      <c r="J136" s="305">
        <v>0</v>
      </c>
      <c r="K136" s="305">
        <v>0</v>
      </c>
      <c r="L136" s="305"/>
    </row>
    <row r="137" s="266" customFormat="1" ht="45">
      <c r="A137" s="298" t="s">
        <v>361</v>
      </c>
      <c r="B137" s="299" t="s">
        <v>362</v>
      </c>
      <c r="C137" s="304" t="s">
        <v>363</v>
      </c>
      <c r="D137" s="301" t="str">
        <f>D138</f>
        <v>18 703,3</v>
      </c>
      <c r="E137" s="301">
        <v>0</v>
      </c>
      <c r="F137" s="301">
        <f>F138</f>
        <v>20816.299999999999</v>
      </c>
      <c r="G137" s="301">
        <f>G138</f>
        <v>20816.299999999999</v>
      </c>
      <c r="H137" s="302">
        <f t="shared" si="15"/>
        <v>20816.299999999999</v>
      </c>
      <c r="I137" s="301">
        <f>I138</f>
        <v>20816.299999999999</v>
      </c>
      <c r="J137" s="301">
        <f>J138</f>
        <v>4101.6000000000004</v>
      </c>
      <c r="K137" s="302">
        <f t="shared" si="16"/>
        <v>19.703789818555652</v>
      </c>
      <c r="L137" s="302"/>
      <c r="M137" s="271"/>
      <c r="N137" s="271"/>
      <c r="O137" s="271"/>
      <c r="P137" s="271"/>
    </row>
    <row r="138" ht="15">
      <c r="A138" s="298"/>
      <c r="B138" s="299" t="s">
        <v>287</v>
      </c>
      <c r="C138" s="304"/>
      <c r="D138" s="307" t="s">
        <v>364</v>
      </c>
      <c r="E138" s="307">
        <v>0</v>
      </c>
      <c r="F138" s="305">
        <f>F139+F140+F141</f>
        <v>20816.299999999999</v>
      </c>
      <c r="G138" s="305">
        <f>G139+G140+G141</f>
        <v>20816.299999999999</v>
      </c>
      <c r="H138" s="305">
        <f t="shared" si="15"/>
        <v>20816.299999999999</v>
      </c>
      <c r="I138" s="305">
        <f>I139+I140+I141</f>
        <v>20816.299999999999</v>
      </c>
      <c r="J138" s="305">
        <f>J139+J140+J141</f>
        <v>4101.6000000000004</v>
      </c>
      <c r="K138" s="305">
        <f t="shared" si="16"/>
        <v>19.703789818555652</v>
      </c>
      <c r="L138" s="305"/>
    </row>
    <row r="139" ht="30">
      <c r="A139" s="298"/>
      <c r="B139" s="306" t="s">
        <v>293</v>
      </c>
      <c r="C139" s="304"/>
      <c r="D139" s="307">
        <v>0</v>
      </c>
      <c r="E139" s="307">
        <v>0</v>
      </c>
      <c r="F139" s="305">
        <v>0</v>
      </c>
      <c r="G139" s="305">
        <v>0</v>
      </c>
      <c r="H139" s="305">
        <f t="shared" si="15"/>
        <v>0</v>
      </c>
      <c r="I139" s="305">
        <v>0</v>
      </c>
      <c r="J139" s="305">
        <v>0</v>
      </c>
      <c r="K139" s="305">
        <v>0</v>
      </c>
      <c r="L139" s="305"/>
    </row>
    <row r="140" ht="15">
      <c r="A140" s="298"/>
      <c r="B140" s="29" t="s">
        <v>289</v>
      </c>
      <c r="C140" s="304"/>
      <c r="D140" s="307" t="s">
        <v>365</v>
      </c>
      <c r="E140" s="307">
        <v>0</v>
      </c>
      <c r="F140" s="305">
        <v>20516.299999999999</v>
      </c>
      <c r="G140" s="305">
        <v>20516.299999999999</v>
      </c>
      <c r="H140" s="305">
        <f t="shared" si="15"/>
        <v>20516.299999999999</v>
      </c>
      <c r="I140" s="305">
        <v>20516.299999999999</v>
      </c>
      <c r="J140" s="305">
        <v>4029.8000000000002</v>
      </c>
      <c r="K140" s="305">
        <f t="shared" si="16"/>
        <v>19.641943235378701</v>
      </c>
      <c r="L140" s="305"/>
    </row>
    <row r="141" ht="15">
      <c r="A141" s="298"/>
      <c r="B141" s="29" t="s">
        <v>294</v>
      </c>
      <c r="C141" s="304"/>
      <c r="D141" s="307">
        <v>769</v>
      </c>
      <c r="E141" s="307">
        <v>0</v>
      </c>
      <c r="F141" s="305">
        <v>300</v>
      </c>
      <c r="G141" s="305">
        <v>300</v>
      </c>
      <c r="H141" s="305">
        <f t="shared" si="15"/>
        <v>300</v>
      </c>
      <c r="I141" s="305">
        <v>300</v>
      </c>
      <c r="J141" s="305">
        <v>71.799999999999997</v>
      </c>
      <c r="K141" s="305">
        <f t="shared" si="16"/>
        <v>23.93333333333333</v>
      </c>
      <c r="L141" s="305"/>
    </row>
    <row r="142" ht="15">
      <c r="A142" s="308"/>
      <c r="B142" s="309" t="s">
        <v>279</v>
      </c>
      <c r="C142" s="310"/>
      <c r="D142" s="311">
        <v>0</v>
      </c>
      <c r="E142" s="311">
        <v>0</v>
      </c>
      <c r="F142" s="312">
        <v>0</v>
      </c>
      <c r="G142" s="312">
        <v>0</v>
      </c>
      <c r="H142" s="312">
        <f t="shared" si="15"/>
        <v>0</v>
      </c>
      <c r="I142" s="312">
        <v>0</v>
      </c>
      <c r="J142" s="312">
        <v>0</v>
      </c>
      <c r="K142" s="312">
        <v>0</v>
      </c>
      <c r="L142" s="312"/>
    </row>
    <row r="143" ht="15">
      <c r="A143" s="313" t="s">
        <v>86</v>
      </c>
      <c r="B143" s="313"/>
      <c r="C143" s="313"/>
      <c r="D143" s="313"/>
      <c r="E143" s="313"/>
      <c r="F143" s="313"/>
      <c r="G143" s="313"/>
      <c r="H143" s="313"/>
      <c r="I143" s="313"/>
      <c r="J143" s="313"/>
      <c r="K143" s="313"/>
      <c r="L143" s="313"/>
    </row>
    <row r="144" ht="30">
      <c r="A144" s="314"/>
      <c r="B144" s="315" t="s">
        <v>366</v>
      </c>
      <c r="C144" s="185">
        <v>4</v>
      </c>
      <c r="D144" s="316">
        <v>283617.40000000002</v>
      </c>
      <c r="E144" s="316">
        <v>0</v>
      </c>
      <c r="F144" s="316">
        <f t="shared" ref="F144:F148" si="22">F150+F156+F162+F168+F174+F180+F186+F192+F198</f>
        <v>302878.59999999998</v>
      </c>
      <c r="G144" s="316">
        <f t="shared" ref="G144:G148" si="23">G150+G156+G162+G168+G174+G180+G186+G192+G198</f>
        <v>302878.59999999998</v>
      </c>
      <c r="H144" s="316">
        <f t="shared" si="15"/>
        <v>302878.59999999998</v>
      </c>
      <c r="I144" s="316">
        <f t="shared" ref="I144:I148" si="24">I150+I156+I162+I168+I174+I180+I186+I192+I198</f>
        <v>302878.59999999998</v>
      </c>
      <c r="J144" s="316">
        <f t="shared" ref="J144:J149" si="25">J150+J156+J162+J168+J174+J180+J186+J192+J198</f>
        <v>74716.424009999988</v>
      </c>
      <c r="K144" s="316">
        <f t="shared" ref="K144:K202" si="26">J144/F144*100</f>
        <v>24.668769602738521</v>
      </c>
      <c r="L144" s="185"/>
    </row>
    <row r="145" ht="15">
      <c r="A145" s="317"/>
      <c r="B145" s="315" t="s">
        <v>287</v>
      </c>
      <c r="C145" s="185"/>
      <c r="D145" s="316">
        <v>279824.40000000002</v>
      </c>
      <c r="E145" s="316">
        <v>0</v>
      </c>
      <c r="F145" s="316">
        <f t="shared" si="22"/>
        <v>301087.59999999998</v>
      </c>
      <c r="G145" s="316">
        <f t="shared" si="23"/>
        <v>301087.59999999998</v>
      </c>
      <c r="H145" s="316">
        <f t="shared" si="15"/>
        <v>301087.59999999998</v>
      </c>
      <c r="I145" s="316">
        <f t="shared" si="24"/>
        <v>301087.59999999998</v>
      </c>
      <c r="J145" s="316">
        <f t="shared" si="25"/>
        <v>73963.724010000005</v>
      </c>
      <c r="K145" s="316">
        <f t="shared" si="26"/>
        <v>24.56551648423914</v>
      </c>
      <c r="L145" s="45"/>
      <c r="M145" s="247"/>
      <c r="N145" s="247"/>
      <c r="O145" s="247"/>
      <c r="P145" s="247"/>
    </row>
    <row r="146" ht="30">
      <c r="A146" s="317"/>
      <c r="B146" s="318" t="s">
        <v>293</v>
      </c>
      <c r="C146" s="185"/>
      <c r="D146" s="316">
        <v>0</v>
      </c>
      <c r="E146" s="316">
        <v>0</v>
      </c>
      <c r="F146" s="316">
        <f t="shared" si="22"/>
        <v>343.83065999999997</v>
      </c>
      <c r="G146" s="316">
        <f t="shared" si="23"/>
        <v>343.83065999999997</v>
      </c>
      <c r="H146" s="316">
        <f t="shared" si="15"/>
        <v>343.83065999999997</v>
      </c>
      <c r="I146" s="316">
        <f t="shared" si="24"/>
        <v>343.83065999999997</v>
      </c>
      <c r="J146" s="316">
        <f t="shared" si="25"/>
        <v>52.318339999999999</v>
      </c>
      <c r="K146" s="316">
        <f t="shared" si="26"/>
        <v>15.21631026156888</v>
      </c>
      <c r="L146" s="45"/>
      <c r="M146" s="247"/>
      <c r="N146" s="247"/>
      <c r="O146" s="247"/>
      <c r="P146" s="247"/>
    </row>
    <row r="147" ht="30">
      <c r="A147" s="317"/>
      <c r="B147" s="318" t="s">
        <v>289</v>
      </c>
      <c r="C147" s="185"/>
      <c r="D147" s="316">
        <v>58870.900000000001</v>
      </c>
      <c r="E147" s="316">
        <v>0</v>
      </c>
      <c r="F147" s="316">
        <f t="shared" si="22"/>
        <v>38210.869339999997</v>
      </c>
      <c r="G147" s="316">
        <f t="shared" si="23"/>
        <v>38210.869339999997</v>
      </c>
      <c r="H147" s="316">
        <f t="shared" si="15"/>
        <v>38210.869339999997</v>
      </c>
      <c r="I147" s="316">
        <f t="shared" si="24"/>
        <v>38210.869339999997</v>
      </c>
      <c r="J147" s="316">
        <f t="shared" si="25"/>
        <v>1311.6125499999998</v>
      </c>
      <c r="K147" s="316">
        <f t="shared" si="26"/>
        <v>3.432564012949515</v>
      </c>
      <c r="L147" s="45"/>
      <c r="M147" s="247"/>
      <c r="N147" s="247"/>
      <c r="O147" s="247"/>
      <c r="P147" s="247"/>
    </row>
    <row r="148" ht="15">
      <c r="A148" s="317"/>
      <c r="B148" s="315" t="s">
        <v>294</v>
      </c>
      <c r="C148" s="185"/>
      <c r="D148" s="316">
        <v>220953.5</v>
      </c>
      <c r="E148" s="316">
        <v>0</v>
      </c>
      <c r="F148" s="316">
        <f t="shared" si="22"/>
        <v>262532.90000000002</v>
      </c>
      <c r="G148" s="316">
        <f t="shared" si="23"/>
        <v>262532.90000000002</v>
      </c>
      <c r="H148" s="316">
        <f t="shared" si="15"/>
        <v>262532.90000000002</v>
      </c>
      <c r="I148" s="316">
        <f t="shared" si="24"/>
        <v>262532.90000000002</v>
      </c>
      <c r="J148" s="316">
        <f t="shared" si="25"/>
        <v>72599.793119999988</v>
      </c>
      <c r="K148" s="316">
        <f t="shared" si="26"/>
        <v>27.653598128082223</v>
      </c>
      <c r="L148" s="45"/>
      <c r="M148" s="247"/>
      <c r="N148" s="247"/>
      <c r="O148" s="247"/>
      <c r="P148" s="247"/>
    </row>
    <row r="149" ht="15">
      <c r="A149" s="319"/>
      <c r="B149" s="315" t="s">
        <v>279</v>
      </c>
      <c r="C149" s="185"/>
      <c r="D149" s="316">
        <v>3793</v>
      </c>
      <c r="E149" s="316">
        <v>3795</v>
      </c>
      <c r="F149" s="316">
        <v>0</v>
      </c>
      <c r="G149" s="316">
        <v>0</v>
      </c>
      <c r="H149" s="316">
        <f t="shared" si="15"/>
        <v>3795</v>
      </c>
      <c r="I149" s="316">
        <v>0</v>
      </c>
      <c r="J149" s="316">
        <f t="shared" si="25"/>
        <v>752.70000000000005</v>
      </c>
      <c r="K149" s="316">
        <f>J149/H149*100</f>
        <v>19.83399209486166</v>
      </c>
      <c r="L149" s="45"/>
      <c r="M149" s="247"/>
      <c r="N149" s="247"/>
      <c r="O149" s="247"/>
      <c r="P149" s="247"/>
    </row>
    <row r="150" s="266" customFormat="1" ht="30">
      <c r="A150" s="314"/>
      <c r="B150" s="315" t="s">
        <v>367</v>
      </c>
      <c r="C150" s="185" t="s">
        <v>368</v>
      </c>
      <c r="D150" s="316">
        <v>61210.5</v>
      </c>
      <c r="E150" s="316">
        <v>0</v>
      </c>
      <c r="F150" s="316">
        <v>39254.900000000001</v>
      </c>
      <c r="G150" s="316">
        <v>39254.900000000001</v>
      </c>
      <c r="H150" s="316">
        <f t="shared" si="15"/>
        <v>39254.900000000001</v>
      </c>
      <c r="I150" s="316">
        <v>39254.900000000001</v>
      </c>
      <c r="J150" s="316">
        <v>1192.73523</v>
      </c>
      <c r="K150" s="316">
        <f t="shared" si="26"/>
        <v>3.0384365518699576</v>
      </c>
      <c r="L150" s="185"/>
      <c r="M150" s="271"/>
      <c r="N150" s="271"/>
      <c r="O150" s="271"/>
      <c r="P150" s="271"/>
    </row>
    <row r="151" ht="15">
      <c r="A151" s="317"/>
      <c r="B151" s="194" t="s">
        <v>369</v>
      </c>
      <c r="C151" s="45"/>
      <c r="D151" s="190">
        <v>61210.5</v>
      </c>
      <c r="E151" s="190">
        <v>0</v>
      </c>
      <c r="F151" s="190">
        <v>39254.900000000001</v>
      </c>
      <c r="G151" s="190">
        <v>39254.900000000001</v>
      </c>
      <c r="H151" s="190">
        <f t="shared" si="15"/>
        <v>39254.900000000001</v>
      </c>
      <c r="I151" s="190">
        <v>39254.900000000001</v>
      </c>
      <c r="J151" s="190">
        <v>1192.73523</v>
      </c>
      <c r="K151" s="190">
        <f t="shared" si="26"/>
        <v>3.0384365518699576</v>
      </c>
      <c r="L151" s="45"/>
      <c r="M151" s="247"/>
      <c r="N151" s="247"/>
      <c r="O151" s="247"/>
      <c r="P151" s="247"/>
    </row>
    <row r="152" ht="30">
      <c r="A152" s="317"/>
      <c r="B152" s="320" t="s">
        <v>370</v>
      </c>
      <c r="C152" s="45"/>
      <c r="D152" s="190">
        <v>0</v>
      </c>
      <c r="E152" s="190">
        <v>0</v>
      </c>
      <c r="F152" s="190">
        <v>0</v>
      </c>
      <c r="G152" s="190">
        <v>0</v>
      </c>
      <c r="H152" s="190">
        <f t="shared" si="15"/>
        <v>0</v>
      </c>
      <c r="I152" s="190">
        <v>0</v>
      </c>
      <c r="J152" s="190">
        <v>0</v>
      </c>
      <c r="K152" s="190">
        <v>0</v>
      </c>
      <c r="L152" s="45"/>
      <c r="M152" s="247"/>
      <c r="N152" s="247"/>
      <c r="O152" s="247"/>
      <c r="P152" s="247"/>
    </row>
    <row r="153" ht="15">
      <c r="A153" s="317"/>
      <c r="B153" s="194" t="s">
        <v>371</v>
      </c>
      <c r="C153" s="45" t="s">
        <v>372</v>
      </c>
      <c r="D153" s="190">
        <v>58149.900000000001</v>
      </c>
      <c r="E153" s="190">
        <v>0</v>
      </c>
      <c r="F153" s="190">
        <v>37291.900000000001</v>
      </c>
      <c r="G153" s="190">
        <v>37291.900000000001</v>
      </c>
      <c r="H153" s="190">
        <f t="shared" si="15"/>
        <v>37291.900000000001</v>
      </c>
      <c r="I153" s="190">
        <v>37291.900000000001</v>
      </c>
      <c r="J153" s="190">
        <v>1133.0964899999999</v>
      </c>
      <c r="K153" s="190">
        <f t="shared" si="26"/>
        <v>3.0384520230934862</v>
      </c>
      <c r="L153" s="45"/>
      <c r="M153" s="247"/>
      <c r="N153" s="247"/>
      <c r="O153" s="247"/>
      <c r="P153" s="247"/>
    </row>
    <row r="154" ht="15">
      <c r="A154" s="317"/>
      <c r="B154" s="194" t="s">
        <v>311</v>
      </c>
      <c r="C154" s="45" t="s">
        <v>373</v>
      </c>
      <c r="D154" s="190">
        <v>3060.5999999999999</v>
      </c>
      <c r="E154" s="190">
        <v>0</v>
      </c>
      <c r="F154" s="190">
        <v>1963</v>
      </c>
      <c r="G154" s="190">
        <v>1963</v>
      </c>
      <c r="H154" s="190">
        <f t="shared" si="15"/>
        <v>1963</v>
      </c>
      <c r="I154" s="190">
        <v>1963</v>
      </c>
      <c r="J154" s="190">
        <v>59.638739999999999</v>
      </c>
      <c r="K154" s="190">
        <f t="shared" si="26"/>
        <v>3.0381426388181354</v>
      </c>
      <c r="L154" s="45"/>
      <c r="M154" s="247"/>
      <c r="N154" s="247"/>
      <c r="O154" s="247"/>
      <c r="P154" s="247"/>
    </row>
    <row r="155" ht="15">
      <c r="A155" s="319"/>
      <c r="B155" s="194" t="s">
        <v>279</v>
      </c>
      <c r="C155" s="45"/>
      <c r="D155" s="190">
        <v>0</v>
      </c>
      <c r="E155" s="190">
        <v>0</v>
      </c>
      <c r="F155" s="190">
        <v>0</v>
      </c>
      <c r="G155" s="190">
        <v>0</v>
      </c>
      <c r="H155" s="190">
        <f t="shared" si="15"/>
        <v>0</v>
      </c>
      <c r="I155" s="190">
        <v>0</v>
      </c>
      <c r="J155" s="190">
        <v>0</v>
      </c>
      <c r="K155" s="190">
        <v>0</v>
      </c>
      <c r="L155" s="45"/>
      <c r="M155" s="247"/>
      <c r="N155" s="247"/>
      <c r="O155" s="247"/>
      <c r="P155" s="247"/>
    </row>
    <row r="156" s="266" customFormat="1" ht="45">
      <c r="A156" s="314"/>
      <c r="B156" s="315" t="s">
        <v>374</v>
      </c>
      <c r="C156" s="321" t="s">
        <v>375</v>
      </c>
      <c r="D156" s="322">
        <v>41939.099999999999</v>
      </c>
      <c r="E156" s="316">
        <v>0</v>
      </c>
      <c r="F156" s="316">
        <v>52348.300000000003</v>
      </c>
      <c r="G156" s="316">
        <v>52348.300000000003</v>
      </c>
      <c r="H156" s="316">
        <f t="shared" si="15"/>
        <v>52348.300000000003</v>
      </c>
      <c r="I156" s="316">
        <v>52348.300000000003</v>
      </c>
      <c r="J156" s="316">
        <v>15090.4674</v>
      </c>
      <c r="K156" s="316">
        <f t="shared" si="26"/>
        <v>28.827043858157758</v>
      </c>
      <c r="L156" s="185"/>
      <c r="M156" s="271"/>
      <c r="N156" s="271"/>
      <c r="O156" s="271"/>
      <c r="P156" s="271"/>
    </row>
    <row r="157" ht="15">
      <c r="A157" s="317"/>
      <c r="B157" s="323" t="s">
        <v>369</v>
      </c>
      <c r="C157" s="324" t="s">
        <v>375</v>
      </c>
      <c r="D157" s="325">
        <v>41751.099999999999</v>
      </c>
      <c r="E157" s="190">
        <v>0</v>
      </c>
      <c r="F157" s="190">
        <v>52193.300000000003</v>
      </c>
      <c r="G157" s="190">
        <v>52193.300000000003</v>
      </c>
      <c r="H157" s="190">
        <f t="shared" si="15"/>
        <v>52193.300000000003</v>
      </c>
      <c r="I157" s="190">
        <v>52193.300000000003</v>
      </c>
      <c r="J157" s="190">
        <v>15090.4674</v>
      </c>
      <c r="K157" s="190">
        <f t="shared" si="26"/>
        <v>28.91265239024932</v>
      </c>
      <c r="L157" s="45"/>
      <c r="M157" s="247"/>
      <c r="N157" s="247"/>
      <c r="O157" s="247"/>
      <c r="P157" s="247"/>
    </row>
    <row r="158" ht="15">
      <c r="A158" s="317"/>
      <c r="B158" s="323" t="s">
        <v>370</v>
      </c>
      <c r="C158" s="324"/>
      <c r="D158" s="325">
        <v>0</v>
      </c>
      <c r="E158" s="190">
        <v>0</v>
      </c>
      <c r="F158" s="190">
        <v>143.83065999999999</v>
      </c>
      <c r="G158" s="190">
        <v>143.83065999999999</v>
      </c>
      <c r="H158" s="190">
        <f t="shared" si="15"/>
        <v>143.83065999999999</v>
      </c>
      <c r="I158" s="190">
        <v>143.83065999999999</v>
      </c>
      <c r="J158" s="190">
        <v>50</v>
      </c>
      <c r="K158" s="190">
        <f t="shared" si="26"/>
        <v>34.763102665314896</v>
      </c>
      <c r="L158" s="45"/>
      <c r="M158" s="247"/>
      <c r="N158" s="247"/>
      <c r="O158" s="247"/>
      <c r="P158" s="247"/>
    </row>
    <row r="159" ht="15">
      <c r="A159" s="317"/>
      <c r="B159" s="323" t="s">
        <v>371</v>
      </c>
      <c r="C159" s="324"/>
      <c r="D159" s="325">
        <v>0</v>
      </c>
      <c r="E159" s="190">
        <v>0</v>
      </c>
      <c r="F159" s="190">
        <v>50.569339999999997</v>
      </c>
      <c r="G159" s="190">
        <v>50.569339999999997</v>
      </c>
      <c r="H159" s="190">
        <f t="shared" si="15"/>
        <v>50.569339999999997</v>
      </c>
      <c r="I159" s="190">
        <v>50.569339999999997</v>
      </c>
      <c r="J159" s="190">
        <v>17.600000000000001</v>
      </c>
      <c r="K159" s="190">
        <f t="shared" si="26"/>
        <v>34.803697260039392</v>
      </c>
      <c r="L159" s="45"/>
      <c r="M159" s="247"/>
      <c r="N159" s="247"/>
      <c r="O159" s="247"/>
      <c r="P159" s="247"/>
    </row>
    <row r="160" ht="15">
      <c r="A160" s="317"/>
      <c r="B160" s="323" t="s">
        <v>311</v>
      </c>
      <c r="C160" s="324" t="s">
        <v>375</v>
      </c>
      <c r="D160" s="325">
        <v>41751.099999999999</v>
      </c>
      <c r="E160" s="190">
        <v>0</v>
      </c>
      <c r="F160" s="190">
        <v>51998.900000000001</v>
      </c>
      <c r="G160" s="190">
        <v>51998.900000000001</v>
      </c>
      <c r="H160" s="190">
        <f t="shared" si="15"/>
        <v>51998.900000000001</v>
      </c>
      <c r="I160" s="190">
        <v>51998.900000000001</v>
      </c>
      <c r="J160" s="190">
        <v>15022.867399999999</v>
      </c>
      <c r="K160" s="190">
        <f t="shared" si="26"/>
        <v>28.890740765670042</v>
      </c>
      <c r="L160" s="45"/>
      <c r="M160" s="247"/>
      <c r="N160" s="247"/>
      <c r="O160" s="247"/>
      <c r="P160" s="247"/>
    </row>
    <row r="161" ht="15">
      <c r="A161" s="319"/>
      <c r="B161" s="323" t="s">
        <v>279</v>
      </c>
      <c r="C161" s="324" t="s">
        <v>375</v>
      </c>
      <c r="D161" s="325">
        <v>188</v>
      </c>
      <c r="E161" s="190">
        <v>155</v>
      </c>
      <c r="F161" s="190">
        <v>0</v>
      </c>
      <c r="G161" s="190">
        <v>0</v>
      </c>
      <c r="H161" s="190">
        <f t="shared" si="15"/>
        <v>155</v>
      </c>
      <c r="I161" s="190">
        <v>0</v>
      </c>
      <c r="J161" s="190">
        <v>0</v>
      </c>
      <c r="K161" s="190">
        <v>0</v>
      </c>
      <c r="L161" s="45"/>
      <c r="M161" s="247"/>
      <c r="N161" s="247"/>
      <c r="O161" s="247"/>
      <c r="P161" s="247"/>
    </row>
    <row r="162" s="266" customFormat="1" ht="45">
      <c r="A162" s="314"/>
      <c r="B162" s="315" t="s">
        <v>376</v>
      </c>
      <c r="C162" s="321" t="s">
        <v>377</v>
      </c>
      <c r="D162" s="322">
        <v>11656.4</v>
      </c>
      <c r="E162" s="316">
        <v>0</v>
      </c>
      <c r="F162" s="316">
        <v>13817.200000000001</v>
      </c>
      <c r="G162" s="316">
        <v>13817.200000000001</v>
      </c>
      <c r="H162" s="316">
        <f t="shared" si="15"/>
        <v>13817.200000000001</v>
      </c>
      <c r="I162" s="316">
        <v>13817.200000000001</v>
      </c>
      <c r="J162" s="316">
        <v>3822.5891099999999</v>
      </c>
      <c r="K162" s="316">
        <f t="shared" si="26"/>
        <v>27.665439524650431</v>
      </c>
      <c r="L162" s="185"/>
      <c r="M162" s="271"/>
      <c r="N162" s="271"/>
      <c r="O162" s="271"/>
      <c r="P162" s="271"/>
    </row>
    <row r="163" ht="15">
      <c r="A163" s="317"/>
      <c r="B163" s="323" t="s">
        <v>369</v>
      </c>
      <c r="C163" s="324" t="s">
        <v>377</v>
      </c>
      <c r="D163" s="325">
        <v>11404.4</v>
      </c>
      <c r="E163" s="190">
        <v>0</v>
      </c>
      <c r="F163" s="190">
        <v>13602.200000000001</v>
      </c>
      <c r="G163" s="190">
        <v>13602.200000000001</v>
      </c>
      <c r="H163" s="190">
        <f t="shared" si="15"/>
        <v>13602.200000000001</v>
      </c>
      <c r="I163" s="190">
        <v>13602.200000000001</v>
      </c>
      <c r="J163" s="190">
        <v>3800.98911</v>
      </c>
      <c r="K163" s="190">
        <f t="shared" si="26"/>
        <v>27.943928996779931</v>
      </c>
      <c r="L163" s="45"/>
      <c r="M163" s="247"/>
      <c r="N163" s="247"/>
      <c r="O163" s="247"/>
      <c r="P163" s="247"/>
    </row>
    <row r="164" ht="15">
      <c r="A164" s="317"/>
      <c r="B164" s="323" t="s">
        <v>370</v>
      </c>
      <c r="C164" s="324"/>
      <c r="D164" s="325">
        <v>0</v>
      </c>
      <c r="E164" s="190">
        <v>0</v>
      </c>
      <c r="F164" s="190">
        <v>100</v>
      </c>
      <c r="G164" s="190">
        <v>100</v>
      </c>
      <c r="H164" s="190">
        <f t="shared" si="15"/>
        <v>100</v>
      </c>
      <c r="I164" s="190">
        <v>100</v>
      </c>
      <c r="J164" s="190">
        <v>2.3183400000000001</v>
      </c>
      <c r="K164" s="190">
        <f t="shared" si="26"/>
        <v>2.3183400000000001</v>
      </c>
      <c r="L164" s="45"/>
      <c r="M164" s="247"/>
      <c r="N164" s="247"/>
      <c r="O164" s="247"/>
      <c r="P164" s="247"/>
    </row>
    <row r="165" ht="15">
      <c r="A165" s="317"/>
      <c r="B165" s="323" t="s">
        <v>371</v>
      </c>
      <c r="C165" s="324"/>
      <c r="D165" s="325">
        <v>0</v>
      </c>
      <c r="E165" s="190">
        <v>0</v>
      </c>
      <c r="F165" s="190">
        <v>35.200000000000003</v>
      </c>
      <c r="G165" s="190">
        <v>35.200000000000003</v>
      </c>
      <c r="H165" s="190">
        <f t="shared" si="15"/>
        <v>35.200000000000003</v>
      </c>
      <c r="I165" s="190">
        <v>35.200000000000003</v>
      </c>
      <c r="J165" s="190">
        <v>0.81606000000000001</v>
      </c>
      <c r="K165" s="190">
        <f t="shared" si="26"/>
        <v>2.3183522727272727</v>
      </c>
      <c r="L165" s="45"/>
      <c r="M165" s="247"/>
      <c r="N165" s="247"/>
      <c r="O165" s="247"/>
      <c r="P165" s="247"/>
    </row>
    <row r="166" ht="15">
      <c r="A166" s="317"/>
      <c r="B166" s="323" t="s">
        <v>311</v>
      </c>
      <c r="C166" s="324" t="s">
        <v>377</v>
      </c>
      <c r="D166" s="325">
        <v>41751.099999999999</v>
      </c>
      <c r="E166" s="190">
        <v>0</v>
      </c>
      <c r="F166" s="190">
        <v>13467</v>
      </c>
      <c r="G166" s="190">
        <v>13467</v>
      </c>
      <c r="H166" s="190">
        <f t="shared" si="15"/>
        <v>13467</v>
      </c>
      <c r="I166" s="190">
        <v>13467</v>
      </c>
      <c r="J166" s="190">
        <v>3797.8547100000001</v>
      </c>
      <c r="K166" s="190">
        <f t="shared" si="26"/>
        <v>28.201193361550459</v>
      </c>
      <c r="L166" s="45"/>
      <c r="M166" s="247"/>
      <c r="N166" s="247"/>
      <c r="O166" s="247"/>
      <c r="P166" s="247"/>
    </row>
    <row r="167" ht="15">
      <c r="A167" s="319"/>
      <c r="B167" s="323" t="s">
        <v>279</v>
      </c>
      <c r="C167" s="324"/>
      <c r="D167" s="325">
        <v>188</v>
      </c>
      <c r="E167" s="190">
        <v>215</v>
      </c>
      <c r="F167" s="190">
        <v>0</v>
      </c>
      <c r="G167" s="190">
        <v>0</v>
      </c>
      <c r="H167" s="190">
        <f t="shared" si="15"/>
        <v>215</v>
      </c>
      <c r="I167" s="190">
        <v>0</v>
      </c>
      <c r="J167" s="190">
        <v>21.600000000000001</v>
      </c>
      <c r="K167" s="190">
        <f>J167/H167*100</f>
        <v>10.046511627906977</v>
      </c>
      <c r="L167" s="45"/>
      <c r="M167" s="247"/>
      <c r="N167" s="247"/>
      <c r="O167" s="247"/>
      <c r="P167" s="247"/>
    </row>
    <row r="168" s="266" customFormat="1" ht="45">
      <c r="A168" s="314"/>
      <c r="B168" s="315" t="s">
        <v>378</v>
      </c>
      <c r="C168" s="321" t="s">
        <v>379</v>
      </c>
      <c r="D168" s="322">
        <v>108877.39999999999</v>
      </c>
      <c r="E168" s="316">
        <v>0</v>
      </c>
      <c r="F168" s="316">
        <f>F169+F173</f>
        <v>125938.2</v>
      </c>
      <c r="G168" s="316">
        <f>G169+G173</f>
        <v>125938.2</v>
      </c>
      <c r="H168" s="316">
        <f t="shared" si="15"/>
        <v>125938.2</v>
      </c>
      <c r="I168" s="316">
        <f>I169+I173</f>
        <v>125938.2</v>
      </c>
      <c r="J168" s="316">
        <f>J169+J173</f>
        <v>40162.73532</v>
      </c>
      <c r="K168" s="316">
        <f t="shared" si="26"/>
        <v>31.89082845395599</v>
      </c>
      <c r="L168" s="185"/>
      <c r="M168" s="271"/>
      <c r="N168" s="271"/>
      <c r="O168" s="271"/>
      <c r="P168" s="271"/>
    </row>
    <row r="169" ht="15">
      <c r="A169" s="317"/>
      <c r="B169" s="323" t="s">
        <v>369</v>
      </c>
      <c r="C169" s="324" t="s">
        <v>379</v>
      </c>
      <c r="D169" s="325">
        <v>107145.39999999999</v>
      </c>
      <c r="E169" s="190">
        <v>0</v>
      </c>
      <c r="F169" s="190">
        <v>125938.2</v>
      </c>
      <c r="G169" s="190">
        <v>125938.2</v>
      </c>
      <c r="H169" s="190">
        <f t="shared" si="15"/>
        <v>125938.2</v>
      </c>
      <c r="I169" s="190">
        <v>125938.2</v>
      </c>
      <c r="J169" s="190">
        <v>39663.335319999998</v>
      </c>
      <c r="K169" s="190">
        <f t="shared" si="26"/>
        <v>31.494284752362667</v>
      </c>
      <c r="L169" s="45"/>
      <c r="M169" s="247"/>
      <c r="N169" s="247"/>
      <c r="O169" s="247"/>
      <c r="P169" s="247"/>
    </row>
    <row r="170" ht="15">
      <c r="A170" s="317"/>
      <c r="B170" s="323" t="s">
        <v>370</v>
      </c>
      <c r="C170" s="324"/>
      <c r="D170" s="325">
        <v>0</v>
      </c>
      <c r="E170" s="190">
        <v>0</v>
      </c>
      <c r="F170" s="190">
        <v>100</v>
      </c>
      <c r="G170" s="190">
        <v>100</v>
      </c>
      <c r="H170" s="190">
        <f t="shared" si="15"/>
        <v>100</v>
      </c>
      <c r="I170" s="190">
        <v>100</v>
      </c>
      <c r="J170" s="190"/>
      <c r="K170" s="190">
        <f t="shared" si="26"/>
        <v>0</v>
      </c>
      <c r="L170" s="45"/>
      <c r="M170" s="247"/>
      <c r="N170" s="247"/>
      <c r="O170" s="247"/>
      <c r="P170" s="247"/>
    </row>
    <row r="171" ht="15">
      <c r="A171" s="317"/>
      <c r="B171" s="323" t="s">
        <v>371</v>
      </c>
      <c r="C171" s="324"/>
      <c r="D171" s="325">
        <v>0</v>
      </c>
      <c r="E171" s="190">
        <v>0</v>
      </c>
      <c r="F171" s="190">
        <v>35.200000000000003</v>
      </c>
      <c r="G171" s="190">
        <v>35.200000000000003</v>
      </c>
      <c r="H171" s="190">
        <f t="shared" ref="H171:H234" si="27">E171+F171</f>
        <v>35.200000000000003</v>
      </c>
      <c r="I171" s="190">
        <v>35.200000000000003</v>
      </c>
      <c r="J171" s="190"/>
      <c r="K171" s="190">
        <f t="shared" si="26"/>
        <v>0</v>
      </c>
      <c r="L171" s="45"/>
      <c r="M171" s="247"/>
      <c r="N171" s="247"/>
      <c r="O171" s="247"/>
      <c r="P171" s="247"/>
    </row>
    <row r="172" ht="15">
      <c r="A172" s="317"/>
      <c r="B172" s="323" t="s">
        <v>311</v>
      </c>
      <c r="C172" s="324" t="s">
        <v>379</v>
      </c>
      <c r="D172" s="325">
        <v>107145.39999999999</v>
      </c>
      <c r="E172" s="190">
        <v>0</v>
      </c>
      <c r="F172" s="190">
        <v>125803</v>
      </c>
      <c r="G172" s="190">
        <v>125803</v>
      </c>
      <c r="H172" s="190">
        <f t="shared" si="27"/>
        <v>125803</v>
      </c>
      <c r="I172" s="190">
        <v>125803</v>
      </c>
      <c r="J172" s="190">
        <v>39663.335319999998</v>
      </c>
      <c r="K172" s="190">
        <f t="shared" si="26"/>
        <v>31.528131538993502</v>
      </c>
      <c r="L172" s="45"/>
      <c r="M172" s="247"/>
      <c r="N172" s="247"/>
      <c r="O172" s="247"/>
      <c r="P172" s="247"/>
    </row>
    <row r="173" ht="15">
      <c r="A173" s="319"/>
      <c r="B173" s="323" t="s">
        <v>279</v>
      </c>
      <c r="C173" s="324" t="s">
        <v>379</v>
      </c>
      <c r="D173" s="325">
        <v>1732</v>
      </c>
      <c r="E173" s="190">
        <v>1804</v>
      </c>
      <c r="F173" s="190">
        <v>0</v>
      </c>
      <c r="G173" s="190">
        <v>0</v>
      </c>
      <c r="H173" s="190">
        <f t="shared" si="27"/>
        <v>1804</v>
      </c>
      <c r="I173" s="190">
        <v>0</v>
      </c>
      <c r="J173" s="190">
        <v>499.39999999999998</v>
      </c>
      <c r="K173" s="190">
        <f>J173/H173*100</f>
        <v>27.68292682926829</v>
      </c>
      <c r="L173" s="45"/>
      <c r="M173" s="247"/>
      <c r="N173" s="247"/>
      <c r="O173" s="247"/>
      <c r="P173" s="247"/>
    </row>
    <row r="174" s="266" customFormat="1" ht="45">
      <c r="A174" s="314"/>
      <c r="B174" s="315" t="s">
        <v>380</v>
      </c>
      <c r="C174" s="321" t="s">
        <v>381</v>
      </c>
      <c r="D174" s="322">
        <v>28520</v>
      </c>
      <c r="E174" s="316">
        <v>0</v>
      </c>
      <c r="F174" s="316">
        <v>31945</v>
      </c>
      <c r="G174" s="316">
        <v>31945</v>
      </c>
      <c r="H174" s="316">
        <f t="shared" si="27"/>
        <v>31945</v>
      </c>
      <c r="I174" s="316">
        <v>31945</v>
      </c>
      <c r="J174" s="316">
        <v>6206.8000000000002</v>
      </c>
      <c r="K174" s="316">
        <f t="shared" si="26"/>
        <v>19.429644701831272</v>
      </c>
      <c r="L174" s="185"/>
      <c r="M174" s="271"/>
      <c r="N174" s="271"/>
      <c r="O174" s="271"/>
      <c r="P174" s="271"/>
    </row>
    <row r="175" ht="15">
      <c r="A175" s="317"/>
      <c r="B175" s="323" t="s">
        <v>369</v>
      </c>
      <c r="C175" s="324" t="s">
        <v>381</v>
      </c>
      <c r="D175" s="325">
        <v>27599</v>
      </c>
      <c r="E175" s="190">
        <v>0</v>
      </c>
      <c r="F175" s="190">
        <v>31024</v>
      </c>
      <c r="G175" s="190">
        <v>31024</v>
      </c>
      <c r="H175" s="190">
        <f t="shared" si="27"/>
        <v>31024</v>
      </c>
      <c r="I175" s="190">
        <v>31024</v>
      </c>
      <c r="J175" s="190">
        <v>5975.1000000000004</v>
      </c>
      <c r="K175" s="190">
        <f t="shared" si="26"/>
        <v>19.259605466735433</v>
      </c>
      <c r="L175" s="45"/>
      <c r="M175" s="247"/>
      <c r="N175" s="247"/>
      <c r="O175" s="247"/>
      <c r="P175" s="247"/>
    </row>
    <row r="176" ht="15">
      <c r="A176" s="317"/>
      <c r="B176" s="323" t="s">
        <v>370</v>
      </c>
      <c r="C176" s="324"/>
      <c r="D176" s="325">
        <v>0</v>
      </c>
      <c r="E176" s="190">
        <v>0</v>
      </c>
      <c r="F176" s="190"/>
      <c r="G176" s="190"/>
      <c r="H176" s="190">
        <f t="shared" si="27"/>
        <v>0</v>
      </c>
      <c r="I176" s="190"/>
      <c r="J176" s="190"/>
      <c r="K176" s="190"/>
      <c r="L176" s="45"/>
      <c r="M176" s="247"/>
      <c r="N176" s="247"/>
      <c r="O176" s="247"/>
      <c r="P176" s="247"/>
    </row>
    <row r="177" ht="15">
      <c r="A177" s="317"/>
      <c r="B177" s="323" t="s">
        <v>371</v>
      </c>
      <c r="C177" s="324"/>
      <c r="D177" s="325">
        <v>721</v>
      </c>
      <c r="E177" s="190">
        <v>0</v>
      </c>
      <c r="F177" s="190">
        <v>798</v>
      </c>
      <c r="G177" s="190">
        <v>798</v>
      </c>
      <c r="H177" s="190">
        <f t="shared" si="27"/>
        <v>798</v>
      </c>
      <c r="I177" s="190">
        <v>798</v>
      </c>
      <c r="J177" s="190">
        <v>160.09999999999999</v>
      </c>
      <c r="K177" s="190">
        <f t="shared" si="26"/>
        <v>20.062656641604011</v>
      </c>
      <c r="L177" s="45"/>
      <c r="M177" s="247"/>
      <c r="N177" s="247"/>
      <c r="O177" s="247"/>
      <c r="P177" s="247"/>
    </row>
    <row r="178" ht="15">
      <c r="A178" s="317"/>
      <c r="B178" s="323" t="s">
        <v>311</v>
      </c>
      <c r="C178" s="324" t="s">
        <v>381</v>
      </c>
      <c r="D178" s="325">
        <v>26878</v>
      </c>
      <c r="E178" s="190">
        <v>0</v>
      </c>
      <c r="F178" s="190">
        <v>30226</v>
      </c>
      <c r="G178" s="190">
        <v>30226</v>
      </c>
      <c r="H178" s="190">
        <f t="shared" si="27"/>
        <v>30226</v>
      </c>
      <c r="I178" s="190">
        <v>30226</v>
      </c>
      <c r="J178" s="190">
        <v>5815</v>
      </c>
      <c r="K178" s="190">
        <f t="shared" si="26"/>
        <v>19.238404023026533</v>
      </c>
      <c r="L178" s="45"/>
      <c r="M178" s="247"/>
      <c r="N178" s="247"/>
      <c r="O178" s="247"/>
      <c r="P178" s="247"/>
    </row>
    <row r="179" ht="15">
      <c r="A179" s="319"/>
      <c r="B179" s="323" t="s">
        <v>279</v>
      </c>
      <c r="C179" s="324" t="s">
        <v>381</v>
      </c>
      <c r="D179" s="325">
        <v>921</v>
      </c>
      <c r="E179" s="190">
        <v>921</v>
      </c>
      <c r="F179" s="190">
        <v>0</v>
      </c>
      <c r="G179" s="190">
        <v>0</v>
      </c>
      <c r="H179" s="190">
        <f t="shared" si="27"/>
        <v>921</v>
      </c>
      <c r="I179" s="190">
        <v>0</v>
      </c>
      <c r="J179" s="190">
        <v>231.69999999999999</v>
      </c>
      <c r="K179" s="190">
        <f>J179/H179*100</f>
        <v>25.157437567861017</v>
      </c>
      <c r="L179" s="45"/>
      <c r="M179" s="247"/>
      <c r="N179" s="247"/>
      <c r="O179" s="247"/>
      <c r="P179" s="247"/>
    </row>
    <row r="180" s="266" customFormat="1" ht="45">
      <c r="A180" s="314"/>
      <c r="B180" s="315" t="s">
        <v>382</v>
      </c>
      <c r="C180" s="321" t="s">
        <v>383</v>
      </c>
      <c r="D180" s="322">
        <v>200</v>
      </c>
      <c r="E180" s="316">
        <v>0</v>
      </c>
      <c r="F180" s="316">
        <v>200</v>
      </c>
      <c r="G180" s="316">
        <v>200</v>
      </c>
      <c r="H180" s="316">
        <f t="shared" si="27"/>
        <v>200</v>
      </c>
      <c r="I180" s="316">
        <v>200</v>
      </c>
      <c r="J180" s="316"/>
      <c r="K180" s="316">
        <f t="shared" si="26"/>
        <v>0</v>
      </c>
      <c r="L180" s="185"/>
      <c r="M180" s="271"/>
      <c r="N180" s="271"/>
      <c r="O180" s="271"/>
      <c r="P180" s="271"/>
    </row>
    <row r="181" ht="15">
      <c r="A181" s="317"/>
      <c r="B181" s="323" t="s">
        <v>369</v>
      </c>
      <c r="C181" s="324" t="s">
        <v>383</v>
      </c>
      <c r="D181" s="190">
        <v>0</v>
      </c>
      <c r="E181" s="190">
        <v>0</v>
      </c>
      <c r="F181" s="190">
        <v>0</v>
      </c>
      <c r="G181" s="190">
        <v>0</v>
      </c>
      <c r="H181" s="190">
        <v>0</v>
      </c>
      <c r="I181" s="190">
        <v>0</v>
      </c>
      <c r="J181" s="190">
        <v>0</v>
      </c>
      <c r="K181" s="190">
        <v>0</v>
      </c>
      <c r="L181" s="45"/>
      <c r="M181" s="247"/>
      <c r="N181" s="247"/>
      <c r="O181" s="247"/>
      <c r="P181" s="247"/>
    </row>
    <row r="182" ht="15">
      <c r="A182" s="317"/>
      <c r="B182" s="323" t="s">
        <v>370</v>
      </c>
      <c r="C182" s="324"/>
      <c r="D182" s="190">
        <v>0</v>
      </c>
      <c r="E182" s="190">
        <v>0</v>
      </c>
      <c r="F182" s="190">
        <v>0</v>
      </c>
      <c r="G182" s="190">
        <v>0</v>
      </c>
      <c r="H182" s="190">
        <v>0</v>
      </c>
      <c r="I182" s="190">
        <v>0</v>
      </c>
      <c r="J182" s="190">
        <v>0</v>
      </c>
      <c r="K182" s="190">
        <v>0</v>
      </c>
      <c r="L182" s="45"/>
      <c r="M182" s="247"/>
      <c r="N182" s="247"/>
      <c r="O182" s="247"/>
      <c r="P182" s="247"/>
    </row>
    <row r="183" ht="15">
      <c r="A183" s="317"/>
      <c r="B183" s="323" t="s">
        <v>371</v>
      </c>
      <c r="C183" s="324"/>
      <c r="D183" s="190">
        <v>0</v>
      </c>
      <c r="E183" s="190">
        <v>0</v>
      </c>
      <c r="F183" s="190">
        <v>0</v>
      </c>
      <c r="G183" s="190">
        <v>0</v>
      </c>
      <c r="H183" s="190">
        <v>0</v>
      </c>
      <c r="I183" s="190">
        <v>0</v>
      </c>
      <c r="J183" s="190">
        <v>0</v>
      </c>
      <c r="K183" s="190">
        <v>0</v>
      </c>
      <c r="L183" s="45"/>
      <c r="M183" s="247"/>
      <c r="N183" s="247"/>
      <c r="O183" s="247"/>
      <c r="P183" s="247"/>
    </row>
    <row r="184" ht="15">
      <c r="A184" s="317"/>
      <c r="B184" s="323" t="s">
        <v>311</v>
      </c>
      <c r="C184" s="324" t="s">
        <v>383</v>
      </c>
      <c r="D184" s="190">
        <v>0</v>
      </c>
      <c r="E184" s="190">
        <v>0</v>
      </c>
      <c r="F184" s="190">
        <v>0</v>
      </c>
      <c r="G184" s="190">
        <v>0</v>
      </c>
      <c r="H184" s="190">
        <v>0</v>
      </c>
      <c r="I184" s="190">
        <v>0</v>
      </c>
      <c r="J184" s="190">
        <v>0</v>
      </c>
      <c r="K184" s="190">
        <v>0</v>
      </c>
      <c r="L184" s="45"/>
      <c r="M184" s="247"/>
      <c r="N184" s="247"/>
      <c r="O184" s="247"/>
      <c r="P184" s="247"/>
    </row>
    <row r="185" ht="15">
      <c r="A185" s="319"/>
      <c r="B185" s="323" t="s">
        <v>279</v>
      </c>
      <c r="C185" s="324" t="s">
        <v>383</v>
      </c>
      <c r="D185" s="325">
        <v>200</v>
      </c>
      <c r="E185" s="190">
        <v>0</v>
      </c>
      <c r="F185" s="190">
        <v>200</v>
      </c>
      <c r="G185" s="190">
        <v>200</v>
      </c>
      <c r="H185" s="190">
        <f t="shared" si="27"/>
        <v>200</v>
      </c>
      <c r="I185" s="190">
        <v>200</v>
      </c>
      <c r="J185" s="190"/>
      <c r="K185" s="190">
        <f t="shared" si="26"/>
        <v>0</v>
      </c>
      <c r="L185" s="45"/>
      <c r="M185" s="247"/>
      <c r="N185" s="247"/>
      <c r="O185" s="247"/>
      <c r="P185" s="247"/>
    </row>
    <row r="186" s="266" customFormat="1" ht="45">
      <c r="A186" s="314"/>
      <c r="B186" s="315" t="s">
        <v>384</v>
      </c>
      <c r="C186" s="321" t="s">
        <v>385</v>
      </c>
      <c r="D186" s="322">
        <v>200</v>
      </c>
      <c r="E186" s="316">
        <v>200</v>
      </c>
      <c r="F186" s="316">
        <v>0</v>
      </c>
      <c r="G186" s="316">
        <v>0</v>
      </c>
      <c r="H186" s="316">
        <f t="shared" si="27"/>
        <v>200</v>
      </c>
      <c r="I186" s="316">
        <v>0</v>
      </c>
      <c r="J186" s="316">
        <v>0</v>
      </c>
      <c r="K186" s="316">
        <v>0</v>
      </c>
      <c r="L186" s="185"/>
      <c r="M186" s="271"/>
      <c r="N186" s="271"/>
      <c r="O186" s="271"/>
      <c r="P186" s="271"/>
    </row>
    <row r="187" ht="15">
      <c r="A187" s="317"/>
      <c r="B187" s="323" t="s">
        <v>369</v>
      </c>
      <c r="C187" s="324" t="s">
        <v>385</v>
      </c>
      <c r="D187" s="190">
        <v>0</v>
      </c>
      <c r="E187" s="190">
        <v>0</v>
      </c>
      <c r="F187" s="190">
        <v>0</v>
      </c>
      <c r="G187" s="190">
        <v>0</v>
      </c>
      <c r="H187" s="190">
        <v>0</v>
      </c>
      <c r="I187" s="190">
        <v>0</v>
      </c>
      <c r="J187" s="190">
        <v>0</v>
      </c>
      <c r="K187" s="190">
        <v>0</v>
      </c>
      <c r="L187" s="45"/>
      <c r="M187" s="247"/>
      <c r="N187" s="247"/>
      <c r="O187" s="247"/>
      <c r="P187" s="247"/>
    </row>
    <row r="188" ht="15">
      <c r="A188" s="317"/>
      <c r="B188" s="323" t="s">
        <v>370</v>
      </c>
      <c r="C188" s="324"/>
      <c r="D188" s="190">
        <v>0</v>
      </c>
      <c r="E188" s="190">
        <v>0</v>
      </c>
      <c r="F188" s="190">
        <v>0</v>
      </c>
      <c r="G188" s="190">
        <v>0</v>
      </c>
      <c r="H188" s="190">
        <v>0</v>
      </c>
      <c r="I188" s="190">
        <v>0</v>
      </c>
      <c r="J188" s="190">
        <v>0</v>
      </c>
      <c r="K188" s="190">
        <v>0</v>
      </c>
      <c r="L188" s="45"/>
      <c r="M188" s="247"/>
      <c r="N188" s="247"/>
      <c r="O188" s="247"/>
      <c r="P188" s="247"/>
    </row>
    <row r="189" ht="15">
      <c r="A189" s="317"/>
      <c r="B189" s="323" t="s">
        <v>371</v>
      </c>
      <c r="C189" s="324"/>
      <c r="D189" s="190">
        <v>0</v>
      </c>
      <c r="E189" s="190">
        <v>0</v>
      </c>
      <c r="F189" s="190">
        <v>0</v>
      </c>
      <c r="G189" s="190">
        <v>0</v>
      </c>
      <c r="H189" s="190">
        <v>0</v>
      </c>
      <c r="I189" s="190">
        <v>0</v>
      </c>
      <c r="J189" s="190">
        <v>0</v>
      </c>
      <c r="K189" s="190">
        <v>0</v>
      </c>
      <c r="L189" s="45"/>
      <c r="M189" s="247"/>
      <c r="N189" s="247"/>
      <c r="O189" s="247"/>
      <c r="P189" s="247"/>
    </row>
    <row r="190" ht="15">
      <c r="A190" s="317"/>
      <c r="B190" s="323" t="s">
        <v>311</v>
      </c>
      <c r="C190" s="324" t="s">
        <v>385</v>
      </c>
      <c r="D190" s="190">
        <v>0</v>
      </c>
      <c r="E190" s="190">
        <v>0</v>
      </c>
      <c r="F190" s="190">
        <v>0</v>
      </c>
      <c r="G190" s="190">
        <v>0</v>
      </c>
      <c r="H190" s="190">
        <v>0</v>
      </c>
      <c r="I190" s="190">
        <v>0</v>
      </c>
      <c r="J190" s="190">
        <v>0</v>
      </c>
      <c r="K190" s="190">
        <v>0</v>
      </c>
      <c r="L190" s="45"/>
    </row>
    <row r="191" ht="15">
      <c r="A191" s="319"/>
      <c r="B191" s="323" t="s">
        <v>279</v>
      </c>
      <c r="C191" s="324" t="s">
        <v>385</v>
      </c>
      <c r="D191" s="325">
        <v>200</v>
      </c>
      <c r="E191" s="190">
        <v>200</v>
      </c>
      <c r="F191" s="190">
        <v>0</v>
      </c>
      <c r="G191" s="190">
        <v>0</v>
      </c>
      <c r="H191" s="190">
        <f t="shared" si="27"/>
        <v>200</v>
      </c>
      <c r="I191" s="190">
        <v>0</v>
      </c>
      <c r="J191" s="190">
        <v>0</v>
      </c>
      <c r="K191" s="190">
        <v>0</v>
      </c>
      <c r="L191" s="45"/>
      <c r="M191" s="247"/>
      <c r="N191" s="247"/>
      <c r="O191" s="247"/>
      <c r="P191" s="247"/>
    </row>
    <row r="192" s="266" customFormat="1" ht="45">
      <c r="A192" s="314"/>
      <c r="B192" s="315" t="s">
        <v>386</v>
      </c>
      <c r="C192" s="321" t="s">
        <v>387</v>
      </c>
      <c r="D192" s="322">
        <v>300</v>
      </c>
      <c r="E192" s="316">
        <v>0</v>
      </c>
      <c r="F192" s="316">
        <v>300</v>
      </c>
      <c r="G192" s="316">
        <v>300</v>
      </c>
      <c r="H192" s="316">
        <f t="shared" si="27"/>
        <v>300</v>
      </c>
      <c r="I192" s="316">
        <v>300</v>
      </c>
      <c r="J192" s="316">
        <v>0</v>
      </c>
      <c r="K192" s="316">
        <f t="shared" si="26"/>
        <v>0</v>
      </c>
      <c r="L192" s="185"/>
      <c r="M192" s="271"/>
      <c r="N192" s="271"/>
      <c r="O192" s="271"/>
      <c r="P192" s="271"/>
    </row>
    <row r="193" ht="15">
      <c r="A193" s="317"/>
      <c r="B193" s="323" t="s">
        <v>369</v>
      </c>
      <c r="C193" s="324" t="s">
        <v>387</v>
      </c>
      <c r="D193" s="325">
        <v>0</v>
      </c>
      <c r="E193" s="190">
        <v>0</v>
      </c>
      <c r="F193" s="190">
        <v>0</v>
      </c>
      <c r="G193" s="190">
        <v>0</v>
      </c>
      <c r="H193" s="190">
        <v>0</v>
      </c>
      <c r="I193" s="190">
        <v>0</v>
      </c>
      <c r="J193" s="190">
        <v>0</v>
      </c>
      <c r="K193" s="190">
        <v>0</v>
      </c>
      <c r="L193" s="45"/>
      <c r="M193" s="247"/>
      <c r="N193" s="247"/>
      <c r="O193" s="247"/>
      <c r="P193" s="247"/>
    </row>
    <row r="194" ht="15">
      <c r="A194" s="317"/>
      <c r="B194" s="323" t="s">
        <v>370</v>
      </c>
      <c r="C194" s="324"/>
      <c r="D194" s="325">
        <v>0</v>
      </c>
      <c r="E194" s="190">
        <v>0</v>
      </c>
      <c r="F194" s="190">
        <v>0</v>
      </c>
      <c r="G194" s="190">
        <v>0</v>
      </c>
      <c r="H194" s="190">
        <v>0</v>
      </c>
      <c r="I194" s="190">
        <v>0</v>
      </c>
      <c r="J194" s="190">
        <v>0</v>
      </c>
      <c r="K194" s="190">
        <v>0</v>
      </c>
      <c r="L194" s="45"/>
      <c r="M194" s="247"/>
      <c r="N194" s="247"/>
      <c r="O194" s="247"/>
      <c r="P194" s="247"/>
    </row>
    <row r="195" ht="15">
      <c r="A195" s="317"/>
      <c r="B195" s="323" t="s">
        <v>371</v>
      </c>
      <c r="C195" s="324"/>
      <c r="D195" s="325">
        <v>0</v>
      </c>
      <c r="E195" s="190">
        <v>0</v>
      </c>
      <c r="F195" s="190">
        <v>0</v>
      </c>
      <c r="G195" s="190">
        <v>0</v>
      </c>
      <c r="H195" s="190">
        <v>0</v>
      </c>
      <c r="I195" s="190">
        <v>0</v>
      </c>
      <c r="J195" s="190">
        <v>0</v>
      </c>
      <c r="K195" s="190">
        <v>0</v>
      </c>
      <c r="L195" s="45"/>
      <c r="M195" s="247"/>
      <c r="N195" s="247"/>
      <c r="O195" s="247"/>
      <c r="P195" s="247"/>
    </row>
    <row r="196" ht="15">
      <c r="A196" s="317"/>
      <c r="B196" s="323" t="s">
        <v>311</v>
      </c>
      <c r="C196" s="324" t="s">
        <v>387</v>
      </c>
      <c r="D196" s="325">
        <v>0</v>
      </c>
      <c r="E196" s="190">
        <v>0</v>
      </c>
      <c r="F196" s="190">
        <v>0</v>
      </c>
      <c r="G196" s="190">
        <v>0</v>
      </c>
      <c r="H196" s="190">
        <v>0</v>
      </c>
      <c r="I196" s="190">
        <v>0</v>
      </c>
      <c r="J196" s="190">
        <v>0</v>
      </c>
      <c r="K196" s="190">
        <v>0</v>
      </c>
      <c r="L196" s="45"/>
      <c r="M196" s="247"/>
      <c r="N196" s="247"/>
      <c r="O196" s="247"/>
      <c r="P196" s="247"/>
    </row>
    <row r="197" ht="15">
      <c r="A197" s="319"/>
      <c r="B197" s="323" t="s">
        <v>279</v>
      </c>
      <c r="C197" s="324" t="s">
        <v>387</v>
      </c>
      <c r="D197" s="325">
        <v>300</v>
      </c>
      <c r="E197" s="190">
        <v>300</v>
      </c>
      <c r="F197" s="190">
        <v>0</v>
      </c>
      <c r="G197" s="190">
        <v>0</v>
      </c>
      <c r="H197" s="190">
        <f t="shared" si="27"/>
        <v>300</v>
      </c>
      <c r="I197" s="190">
        <v>0</v>
      </c>
      <c r="J197" s="190">
        <v>0</v>
      </c>
      <c r="K197" s="190">
        <v>0</v>
      </c>
      <c r="L197" s="45"/>
      <c r="M197" s="247"/>
      <c r="N197" s="247"/>
      <c r="O197" s="247"/>
      <c r="P197" s="247"/>
    </row>
    <row r="198" s="266" customFormat="1" ht="15">
      <c r="A198" s="314"/>
      <c r="B198" s="315" t="s">
        <v>388</v>
      </c>
      <c r="C198" s="321" t="s">
        <v>389</v>
      </c>
      <c r="D198" s="322">
        <v>30714</v>
      </c>
      <c r="E198" s="316">
        <v>0</v>
      </c>
      <c r="F198" s="316">
        <v>39075</v>
      </c>
      <c r="G198" s="316">
        <v>39075</v>
      </c>
      <c r="H198" s="316">
        <f t="shared" si="27"/>
        <v>39075</v>
      </c>
      <c r="I198" s="316">
        <v>39075</v>
      </c>
      <c r="J198" s="316">
        <v>8241.0969499999992</v>
      </c>
      <c r="K198" s="316">
        <f t="shared" si="26"/>
        <v>21.090459245041586</v>
      </c>
      <c r="L198" s="185"/>
      <c r="M198" s="271"/>
      <c r="N198" s="271"/>
      <c r="O198" s="271"/>
      <c r="P198" s="271"/>
    </row>
    <row r="199" ht="15">
      <c r="A199" s="317"/>
      <c r="B199" s="323" t="s">
        <v>369</v>
      </c>
      <c r="C199" s="324"/>
      <c r="D199" s="325">
        <v>30714</v>
      </c>
      <c r="E199" s="190">
        <v>0</v>
      </c>
      <c r="F199" s="190">
        <v>39075</v>
      </c>
      <c r="G199" s="190">
        <v>39075</v>
      </c>
      <c r="H199" s="190">
        <f t="shared" si="27"/>
        <v>39075</v>
      </c>
      <c r="I199" s="190">
        <v>39075</v>
      </c>
      <c r="J199" s="190">
        <v>8241.0969499999992</v>
      </c>
      <c r="K199" s="190">
        <f t="shared" si="26"/>
        <v>21.090459245041586</v>
      </c>
      <c r="L199" s="45"/>
    </row>
    <row r="200" ht="15">
      <c r="A200" s="317"/>
      <c r="B200" s="323" t="s">
        <v>370</v>
      </c>
      <c r="C200" s="324"/>
      <c r="D200" s="325">
        <v>0</v>
      </c>
      <c r="E200" s="190">
        <v>0</v>
      </c>
      <c r="F200" s="190">
        <v>0</v>
      </c>
      <c r="G200" s="190">
        <v>0</v>
      </c>
      <c r="H200" s="190">
        <f t="shared" si="27"/>
        <v>0</v>
      </c>
      <c r="I200" s="190">
        <v>0</v>
      </c>
      <c r="J200" s="190">
        <v>0</v>
      </c>
      <c r="K200" s="190">
        <v>0</v>
      </c>
      <c r="L200" s="45"/>
    </row>
    <row r="201" ht="15">
      <c r="A201" s="317"/>
      <c r="B201" s="323" t="s">
        <v>371</v>
      </c>
      <c r="C201" s="324"/>
      <c r="D201" s="325">
        <v>0</v>
      </c>
      <c r="E201" s="190">
        <v>0</v>
      </c>
      <c r="F201" s="190">
        <v>0</v>
      </c>
      <c r="G201" s="190">
        <v>0</v>
      </c>
      <c r="H201" s="190">
        <f t="shared" si="27"/>
        <v>0</v>
      </c>
      <c r="I201" s="190">
        <v>0</v>
      </c>
      <c r="J201" s="190">
        <v>0</v>
      </c>
      <c r="K201" s="190">
        <v>0</v>
      </c>
      <c r="L201" s="190"/>
    </row>
    <row r="202" ht="15">
      <c r="A202" s="317"/>
      <c r="B202" s="323" t="s">
        <v>311</v>
      </c>
      <c r="C202" s="324"/>
      <c r="D202" s="325">
        <v>30714</v>
      </c>
      <c r="E202" s="190">
        <v>0</v>
      </c>
      <c r="F202" s="190">
        <v>39075</v>
      </c>
      <c r="G202" s="190">
        <v>39075</v>
      </c>
      <c r="H202" s="190">
        <f t="shared" si="27"/>
        <v>39075</v>
      </c>
      <c r="I202" s="190">
        <v>39075</v>
      </c>
      <c r="J202" s="190">
        <v>8241.0969499999992</v>
      </c>
      <c r="K202" s="190">
        <f t="shared" si="26"/>
        <v>21.090459245041586</v>
      </c>
      <c r="L202" s="190"/>
    </row>
    <row r="203" ht="15">
      <c r="A203" s="319"/>
      <c r="B203" s="323" t="s">
        <v>279</v>
      </c>
      <c r="C203" s="326"/>
      <c r="D203" s="325">
        <v>0</v>
      </c>
      <c r="E203" s="190">
        <v>0</v>
      </c>
      <c r="F203" s="190">
        <v>0</v>
      </c>
      <c r="G203" s="190">
        <v>0</v>
      </c>
      <c r="H203" s="190">
        <f t="shared" si="27"/>
        <v>0</v>
      </c>
      <c r="I203" s="190">
        <v>0</v>
      </c>
      <c r="J203" s="190">
        <v>0</v>
      </c>
      <c r="K203" s="190">
        <v>0</v>
      </c>
      <c r="L203" s="190"/>
    </row>
    <row r="204" ht="15">
      <c r="A204" s="327" t="s">
        <v>109</v>
      </c>
      <c r="B204" s="328"/>
      <c r="C204" s="328"/>
      <c r="D204" s="328"/>
      <c r="E204" s="328"/>
      <c r="F204" s="328"/>
      <c r="G204" s="328"/>
      <c r="H204" s="328"/>
      <c r="I204" s="328"/>
      <c r="J204" s="328"/>
      <c r="K204" s="328"/>
      <c r="L204" s="329"/>
      <c r="M204" s="247"/>
      <c r="N204" s="247"/>
      <c r="O204" s="247"/>
      <c r="P204" s="247"/>
    </row>
    <row r="205" ht="15">
      <c r="A205" s="330" t="s">
        <v>35</v>
      </c>
      <c r="B205" s="331" t="s">
        <v>390</v>
      </c>
      <c r="C205" s="203">
        <v>5</v>
      </c>
      <c r="D205" s="332">
        <v>7280.8000000000002</v>
      </c>
      <c r="E205" s="332">
        <v>0</v>
      </c>
      <c r="F205" s="332">
        <v>5939.3000000000002</v>
      </c>
      <c r="G205" s="332">
        <v>5939.3000000000002</v>
      </c>
      <c r="H205" s="332">
        <f t="shared" si="27"/>
        <v>5939.3000000000002</v>
      </c>
      <c r="I205" s="332">
        <v>5939.3000000000002</v>
      </c>
      <c r="J205" s="333">
        <v>1280.2665300000001</v>
      </c>
      <c r="K205" s="333">
        <f t="shared" ref="K205:K268" si="28">(J205/F205)*100</f>
        <v>21.555848837405083</v>
      </c>
      <c r="L205" s="199"/>
    </row>
    <row r="206" ht="15">
      <c r="A206" s="334"/>
      <c r="B206" s="331" t="s">
        <v>287</v>
      </c>
      <c r="C206" s="199"/>
      <c r="D206" s="332">
        <v>7280.8000000000002</v>
      </c>
      <c r="E206" s="332">
        <v>0</v>
      </c>
      <c r="F206" s="332">
        <v>5939.3000000000002</v>
      </c>
      <c r="G206" s="332">
        <v>5939.3000000000002</v>
      </c>
      <c r="H206" s="332">
        <f t="shared" si="27"/>
        <v>5939.3000000000002</v>
      </c>
      <c r="I206" s="332">
        <v>5939.3000000000002</v>
      </c>
      <c r="J206" s="333">
        <v>1280.2665300000001</v>
      </c>
      <c r="K206" s="333">
        <f t="shared" si="28"/>
        <v>21.555848837405083</v>
      </c>
      <c r="L206" s="199"/>
    </row>
    <row r="207" ht="15">
      <c r="A207" s="334"/>
      <c r="B207" s="331" t="s">
        <v>370</v>
      </c>
      <c r="C207" s="199"/>
      <c r="D207" s="332">
        <v>2457.4000000000001</v>
      </c>
      <c r="E207" s="332">
        <v>0</v>
      </c>
      <c r="F207" s="332">
        <v>2413.1999999999998</v>
      </c>
      <c r="G207" s="332">
        <v>2413.1999999999998</v>
      </c>
      <c r="H207" s="332">
        <f t="shared" si="27"/>
        <v>2413.1999999999998</v>
      </c>
      <c r="I207" s="332">
        <v>2413.1999999999998</v>
      </c>
      <c r="J207" s="333">
        <v>576.23137999999994</v>
      </c>
      <c r="K207" s="333">
        <f t="shared" si="28"/>
        <v>23.878310127631362</v>
      </c>
      <c r="L207" s="199"/>
    </row>
    <row r="208" ht="15">
      <c r="A208" s="334"/>
      <c r="B208" s="331" t="s">
        <v>391</v>
      </c>
      <c r="C208" s="199"/>
      <c r="D208" s="332">
        <v>102.40000000000001</v>
      </c>
      <c r="E208" s="332">
        <v>0</v>
      </c>
      <c r="F208" s="332">
        <v>154.09999999999999</v>
      </c>
      <c r="G208" s="332">
        <v>154.09999999999999</v>
      </c>
      <c r="H208" s="332">
        <f t="shared" si="27"/>
        <v>154.09999999999999</v>
      </c>
      <c r="I208" s="332">
        <v>154.09999999999999</v>
      </c>
      <c r="J208" s="333">
        <v>36.78763</v>
      </c>
      <c r="K208" s="333">
        <f t="shared" si="28"/>
        <v>23.872569759896173</v>
      </c>
      <c r="L208" s="199"/>
    </row>
    <row r="209" ht="15">
      <c r="A209" s="334"/>
      <c r="B209" s="331" t="s">
        <v>392</v>
      </c>
      <c r="C209" s="199"/>
      <c r="D209" s="332">
        <v>4721</v>
      </c>
      <c r="E209" s="332">
        <v>0</v>
      </c>
      <c r="F209" s="332">
        <v>3372</v>
      </c>
      <c r="G209" s="332">
        <v>3372</v>
      </c>
      <c r="H209" s="332">
        <f t="shared" si="27"/>
        <v>3372</v>
      </c>
      <c r="I209" s="332">
        <v>3372</v>
      </c>
      <c r="J209" s="333">
        <v>667.24752000000001</v>
      </c>
      <c r="K209" s="333">
        <f t="shared" si="28"/>
        <v>19.787886120996443</v>
      </c>
      <c r="L209" s="199"/>
    </row>
    <row r="210" ht="15">
      <c r="A210" s="334"/>
      <c r="B210" s="331" t="s">
        <v>279</v>
      </c>
      <c r="C210" s="199"/>
      <c r="D210" s="332">
        <v>0</v>
      </c>
      <c r="E210" s="332">
        <v>0</v>
      </c>
      <c r="F210" s="332">
        <v>0</v>
      </c>
      <c r="G210" s="332">
        <v>0</v>
      </c>
      <c r="H210" s="332">
        <f t="shared" si="27"/>
        <v>0</v>
      </c>
      <c r="I210" s="332">
        <v>0</v>
      </c>
      <c r="J210" s="333">
        <v>0</v>
      </c>
      <c r="K210" s="333">
        <v>0</v>
      </c>
      <c r="L210" s="199"/>
    </row>
    <row r="211" s="266" customFormat="1" ht="15">
      <c r="A211" s="330" t="s">
        <v>68</v>
      </c>
      <c r="B211" s="331" t="s">
        <v>393</v>
      </c>
      <c r="C211" s="335" t="s">
        <v>394</v>
      </c>
      <c r="D211" s="332">
        <v>2559.8000000000002</v>
      </c>
      <c r="E211" s="332">
        <v>0</v>
      </c>
      <c r="F211" s="332">
        <v>2567.3000000000002</v>
      </c>
      <c r="G211" s="332">
        <v>2567.3000000000002</v>
      </c>
      <c r="H211" s="332">
        <f t="shared" si="27"/>
        <v>2567.3000000000002</v>
      </c>
      <c r="I211" s="332">
        <v>2567.3000000000002</v>
      </c>
      <c r="J211" s="332">
        <v>613.01900999999998</v>
      </c>
      <c r="K211" s="332">
        <f t="shared" si="28"/>
        <v>23.877965566938027</v>
      </c>
      <c r="L211" s="336"/>
      <c r="M211" s="271"/>
      <c r="N211" s="271"/>
      <c r="O211" s="271"/>
      <c r="P211" s="271"/>
    </row>
    <row r="212" s="266" customFormat="1" ht="15">
      <c r="A212" s="337"/>
      <c r="B212" s="338" t="s">
        <v>287</v>
      </c>
      <c r="C212" s="199"/>
      <c r="D212" s="333">
        <v>2559.8000000000002</v>
      </c>
      <c r="E212" s="333">
        <v>0</v>
      </c>
      <c r="F212" s="333">
        <v>2567.3000000000002</v>
      </c>
      <c r="G212" s="333">
        <v>2567.3000000000002</v>
      </c>
      <c r="H212" s="333">
        <f t="shared" si="27"/>
        <v>2567.3000000000002</v>
      </c>
      <c r="I212" s="333">
        <v>2567.3000000000002</v>
      </c>
      <c r="J212" s="333">
        <v>613.01900999999998</v>
      </c>
      <c r="K212" s="333">
        <f t="shared" si="28"/>
        <v>23.877965566938027</v>
      </c>
      <c r="L212" s="199"/>
      <c r="M212" s="266"/>
      <c r="N212" s="266"/>
      <c r="O212" s="266"/>
      <c r="P212" s="266"/>
    </row>
    <row r="213" s="266" customFormat="1" ht="15">
      <c r="A213" s="337"/>
      <c r="B213" s="338" t="s">
        <v>370</v>
      </c>
      <c r="C213" s="199"/>
      <c r="D213" s="333">
        <v>2457.4000000000001</v>
      </c>
      <c r="E213" s="333">
        <v>0</v>
      </c>
      <c r="F213" s="333">
        <v>2413.1999999999998</v>
      </c>
      <c r="G213" s="333">
        <v>2413.1999999999998</v>
      </c>
      <c r="H213" s="333">
        <f t="shared" si="27"/>
        <v>2413.1999999999998</v>
      </c>
      <c r="I213" s="333">
        <v>2413.1999999999998</v>
      </c>
      <c r="J213" s="333">
        <v>576.23137999999994</v>
      </c>
      <c r="K213" s="333">
        <f t="shared" si="28"/>
        <v>23.878310127631362</v>
      </c>
      <c r="L213" s="199"/>
      <c r="M213" s="266"/>
      <c r="N213" s="266"/>
      <c r="O213" s="266"/>
      <c r="P213" s="266"/>
    </row>
    <row r="214" s="266" customFormat="1" ht="15">
      <c r="A214" s="337"/>
      <c r="B214" s="338" t="s">
        <v>391</v>
      </c>
      <c r="C214" s="199"/>
      <c r="D214" s="333">
        <v>102.40000000000001</v>
      </c>
      <c r="E214" s="333">
        <v>0</v>
      </c>
      <c r="F214" s="333">
        <v>154.09999999999999</v>
      </c>
      <c r="G214" s="333">
        <v>154.09999999999999</v>
      </c>
      <c r="H214" s="333">
        <f t="shared" si="27"/>
        <v>154.09999999999999</v>
      </c>
      <c r="I214" s="333">
        <v>154.09999999999999</v>
      </c>
      <c r="J214" s="333">
        <v>36.78763</v>
      </c>
      <c r="K214" s="333">
        <f t="shared" si="28"/>
        <v>23.872569759896173</v>
      </c>
      <c r="L214" s="199"/>
      <c r="M214" s="266"/>
      <c r="N214" s="266"/>
      <c r="O214" s="266"/>
      <c r="P214" s="266"/>
    </row>
    <row r="215" s="266" customFormat="1" ht="15">
      <c r="A215" s="337"/>
      <c r="B215" s="338" t="s">
        <v>392</v>
      </c>
      <c r="C215" s="199"/>
      <c r="D215" s="333">
        <v>0</v>
      </c>
      <c r="E215" s="333">
        <v>0</v>
      </c>
      <c r="F215" s="333">
        <v>0</v>
      </c>
      <c r="G215" s="333">
        <v>0</v>
      </c>
      <c r="H215" s="333">
        <f t="shared" si="27"/>
        <v>0</v>
      </c>
      <c r="I215" s="333">
        <v>0</v>
      </c>
      <c r="J215" s="333">
        <v>0</v>
      </c>
      <c r="K215" s="333">
        <v>0</v>
      </c>
      <c r="L215" s="199"/>
      <c r="M215" s="266"/>
      <c r="N215" s="266"/>
      <c r="O215" s="266"/>
      <c r="P215" s="266"/>
    </row>
    <row r="216" s="266" customFormat="1" ht="15">
      <c r="A216" s="337"/>
      <c r="B216" s="338" t="s">
        <v>279</v>
      </c>
      <c r="C216" s="199"/>
      <c r="D216" s="333">
        <v>0</v>
      </c>
      <c r="E216" s="333">
        <v>0</v>
      </c>
      <c r="F216" s="333">
        <v>0</v>
      </c>
      <c r="G216" s="333">
        <v>0</v>
      </c>
      <c r="H216" s="333">
        <f t="shared" si="27"/>
        <v>0</v>
      </c>
      <c r="I216" s="333">
        <v>0</v>
      </c>
      <c r="J216" s="333">
        <v>0</v>
      </c>
      <c r="K216" s="333">
        <v>0</v>
      </c>
      <c r="L216" s="199"/>
      <c r="M216" s="266"/>
      <c r="N216" s="266"/>
      <c r="O216" s="266"/>
      <c r="P216" s="266"/>
    </row>
    <row r="217" ht="15">
      <c r="A217" s="330"/>
      <c r="B217" s="331" t="s">
        <v>395</v>
      </c>
      <c r="C217" s="335" t="s">
        <v>396</v>
      </c>
      <c r="D217" s="332">
        <v>4721</v>
      </c>
      <c r="E217" s="332">
        <v>0</v>
      </c>
      <c r="F217" s="332">
        <v>3372</v>
      </c>
      <c r="G217" s="332">
        <v>3372</v>
      </c>
      <c r="H217" s="332">
        <f t="shared" si="27"/>
        <v>3372</v>
      </c>
      <c r="I217" s="332">
        <v>3372</v>
      </c>
      <c r="J217" s="332">
        <v>667.24752000000001</v>
      </c>
      <c r="K217" s="332">
        <f t="shared" si="28"/>
        <v>19.787886120996443</v>
      </c>
      <c r="L217" s="336"/>
    </row>
    <row r="218" ht="15">
      <c r="A218" s="334"/>
      <c r="B218" s="331" t="s">
        <v>287</v>
      </c>
      <c r="C218" s="336"/>
      <c r="D218" s="332">
        <v>4721</v>
      </c>
      <c r="E218" s="332">
        <v>0</v>
      </c>
      <c r="F218" s="332">
        <v>3372</v>
      </c>
      <c r="G218" s="332">
        <v>3372</v>
      </c>
      <c r="H218" s="332">
        <f t="shared" si="27"/>
        <v>3372</v>
      </c>
      <c r="I218" s="332">
        <v>3372</v>
      </c>
      <c r="J218" s="332">
        <v>667.24752000000001</v>
      </c>
      <c r="K218" s="332">
        <f t="shared" si="28"/>
        <v>19.787886120996443</v>
      </c>
      <c r="L218" s="336"/>
      <c r="M218" s="247"/>
      <c r="N218" s="247"/>
      <c r="O218" s="247"/>
      <c r="P218" s="247"/>
    </row>
    <row r="219" ht="15">
      <c r="A219" s="334"/>
      <c r="B219" s="331" t="s">
        <v>370</v>
      </c>
      <c r="C219" s="336"/>
      <c r="D219" s="332">
        <v>0</v>
      </c>
      <c r="E219" s="332">
        <v>0</v>
      </c>
      <c r="F219" s="332">
        <v>0</v>
      </c>
      <c r="G219" s="332">
        <v>0</v>
      </c>
      <c r="H219" s="332">
        <f t="shared" si="27"/>
        <v>0</v>
      </c>
      <c r="I219" s="332">
        <v>0</v>
      </c>
      <c r="J219" s="332">
        <v>0</v>
      </c>
      <c r="K219" s="332">
        <v>0</v>
      </c>
      <c r="L219" s="336"/>
    </row>
    <row r="220" ht="15">
      <c r="A220" s="334"/>
      <c r="B220" s="331" t="s">
        <v>391</v>
      </c>
      <c r="C220" s="336"/>
      <c r="D220" s="332">
        <v>0</v>
      </c>
      <c r="E220" s="332">
        <v>0</v>
      </c>
      <c r="F220" s="332">
        <v>0</v>
      </c>
      <c r="G220" s="332">
        <v>0</v>
      </c>
      <c r="H220" s="332">
        <f t="shared" si="27"/>
        <v>0</v>
      </c>
      <c r="I220" s="332">
        <v>0</v>
      </c>
      <c r="J220" s="332">
        <v>0</v>
      </c>
      <c r="K220" s="332">
        <v>0</v>
      </c>
      <c r="L220" s="336"/>
    </row>
    <row r="221" ht="15">
      <c r="A221" s="334"/>
      <c r="B221" s="331" t="s">
        <v>392</v>
      </c>
      <c r="C221" s="336"/>
      <c r="D221" s="332">
        <v>4721</v>
      </c>
      <c r="E221" s="332">
        <v>0</v>
      </c>
      <c r="F221" s="332">
        <v>3372</v>
      </c>
      <c r="G221" s="332">
        <v>3372</v>
      </c>
      <c r="H221" s="332">
        <f t="shared" si="27"/>
        <v>3372</v>
      </c>
      <c r="I221" s="332">
        <v>3372</v>
      </c>
      <c r="J221" s="332">
        <v>667.24752000000001</v>
      </c>
      <c r="K221" s="332">
        <f t="shared" si="28"/>
        <v>19.787886120996443</v>
      </c>
      <c r="L221" s="336"/>
    </row>
    <row r="222" ht="15">
      <c r="A222" s="334"/>
      <c r="B222" s="331" t="s">
        <v>279</v>
      </c>
      <c r="C222" s="336"/>
      <c r="D222" s="332">
        <v>0</v>
      </c>
      <c r="E222" s="332">
        <v>0</v>
      </c>
      <c r="F222" s="332">
        <v>0</v>
      </c>
      <c r="G222" s="332">
        <v>0</v>
      </c>
      <c r="H222" s="332">
        <f t="shared" si="27"/>
        <v>0</v>
      </c>
      <c r="I222" s="332">
        <v>0</v>
      </c>
      <c r="J222" s="332">
        <v>0</v>
      </c>
      <c r="K222" s="332">
        <v>0</v>
      </c>
      <c r="L222" s="336"/>
    </row>
    <row r="223" s="266" customFormat="1" ht="15">
      <c r="A223" s="330" t="s">
        <v>397</v>
      </c>
      <c r="B223" s="331" t="s">
        <v>398</v>
      </c>
      <c r="C223" s="335" t="s">
        <v>399</v>
      </c>
      <c r="D223" s="332">
        <v>150</v>
      </c>
      <c r="E223" s="332">
        <v>0</v>
      </c>
      <c r="F223" s="332">
        <v>229</v>
      </c>
      <c r="G223" s="332">
        <v>229</v>
      </c>
      <c r="H223" s="332">
        <f t="shared" si="27"/>
        <v>229</v>
      </c>
      <c r="I223" s="332">
        <v>229</v>
      </c>
      <c r="J223" s="332">
        <v>13.68585</v>
      </c>
      <c r="K223" s="332">
        <f t="shared" si="28"/>
        <v>5.9763537117903924</v>
      </c>
      <c r="L223" s="336"/>
      <c r="M223" s="266"/>
      <c r="N223" s="266"/>
      <c r="O223" s="266"/>
      <c r="P223" s="266"/>
    </row>
    <row r="224" ht="15">
      <c r="A224" s="334"/>
      <c r="B224" s="338" t="s">
        <v>287</v>
      </c>
      <c r="C224" s="199"/>
      <c r="D224" s="333">
        <v>150</v>
      </c>
      <c r="E224" s="333">
        <v>0</v>
      </c>
      <c r="F224" s="333">
        <v>229</v>
      </c>
      <c r="G224" s="333">
        <v>229</v>
      </c>
      <c r="H224" s="333">
        <f t="shared" si="27"/>
        <v>229</v>
      </c>
      <c r="I224" s="333">
        <v>229</v>
      </c>
      <c r="J224" s="333">
        <v>13.68585</v>
      </c>
      <c r="K224" s="333">
        <f t="shared" si="28"/>
        <v>5.9763537117903924</v>
      </c>
      <c r="L224" s="199"/>
    </row>
    <row r="225" ht="15">
      <c r="A225" s="334"/>
      <c r="B225" s="338" t="s">
        <v>370</v>
      </c>
      <c r="C225" s="199"/>
      <c r="D225" s="333">
        <v>0</v>
      </c>
      <c r="E225" s="333">
        <v>0</v>
      </c>
      <c r="F225" s="333">
        <v>0</v>
      </c>
      <c r="G225" s="333">
        <v>0</v>
      </c>
      <c r="H225" s="333">
        <f t="shared" si="27"/>
        <v>0</v>
      </c>
      <c r="I225" s="333">
        <v>0</v>
      </c>
      <c r="J225" s="333">
        <v>0</v>
      </c>
      <c r="K225" s="333">
        <v>0</v>
      </c>
      <c r="L225" s="199"/>
    </row>
    <row r="226" ht="15">
      <c r="A226" s="334"/>
      <c r="B226" s="338" t="s">
        <v>391</v>
      </c>
      <c r="C226" s="199"/>
      <c r="D226" s="333">
        <v>0</v>
      </c>
      <c r="E226" s="333">
        <v>0</v>
      </c>
      <c r="F226" s="333">
        <v>0</v>
      </c>
      <c r="G226" s="333">
        <v>0</v>
      </c>
      <c r="H226" s="333">
        <f t="shared" si="27"/>
        <v>0</v>
      </c>
      <c r="I226" s="333">
        <v>0</v>
      </c>
      <c r="J226" s="333">
        <v>0</v>
      </c>
      <c r="K226" s="333">
        <v>0</v>
      </c>
      <c r="L226" s="199"/>
    </row>
    <row r="227" ht="15">
      <c r="A227" s="334"/>
      <c r="B227" s="338" t="s">
        <v>392</v>
      </c>
      <c r="C227" s="199"/>
      <c r="D227" s="333">
        <v>150</v>
      </c>
      <c r="E227" s="333">
        <v>0</v>
      </c>
      <c r="F227" s="333">
        <v>229</v>
      </c>
      <c r="G227" s="333">
        <v>229</v>
      </c>
      <c r="H227" s="333">
        <f t="shared" si="27"/>
        <v>229</v>
      </c>
      <c r="I227" s="333">
        <v>229</v>
      </c>
      <c r="J227" s="333">
        <v>13.68585</v>
      </c>
      <c r="K227" s="333">
        <f t="shared" si="28"/>
        <v>5.9763537117903924</v>
      </c>
      <c r="L227" s="199"/>
    </row>
    <row r="228" ht="15">
      <c r="A228" s="334"/>
      <c r="B228" s="338" t="s">
        <v>279</v>
      </c>
      <c r="C228" s="199"/>
      <c r="D228" s="333">
        <v>0</v>
      </c>
      <c r="E228" s="333">
        <v>0</v>
      </c>
      <c r="F228" s="333">
        <v>0</v>
      </c>
      <c r="G228" s="333">
        <v>0</v>
      </c>
      <c r="H228" s="333">
        <f t="shared" si="27"/>
        <v>0</v>
      </c>
      <c r="I228" s="333">
        <v>0</v>
      </c>
      <c r="J228" s="333">
        <v>0</v>
      </c>
      <c r="K228" s="333">
        <v>0</v>
      </c>
      <c r="L228" s="199"/>
    </row>
    <row r="229" ht="15">
      <c r="A229" s="330" t="s">
        <v>400</v>
      </c>
      <c r="B229" s="331" t="s">
        <v>401</v>
      </c>
      <c r="C229" s="203" t="s">
        <v>402</v>
      </c>
      <c r="D229" s="332">
        <v>100</v>
      </c>
      <c r="E229" s="332">
        <v>0</v>
      </c>
      <c r="F229" s="332">
        <v>0</v>
      </c>
      <c r="G229" s="332">
        <v>0</v>
      </c>
      <c r="H229" s="332">
        <f t="shared" si="27"/>
        <v>0</v>
      </c>
      <c r="I229" s="332">
        <v>0</v>
      </c>
      <c r="J229" s="333">
        <v>0</v>
      </c>
      <c r="K229" s="333">
        <v>0</v>
      </c>
      <c r="L229" s="199"/>
    </row>
    <row r="230" ht="15">
      <c r="A230" s="334"/>
      <c r="B230" s="338" t="s">
        <v>287</v>
      </c>
      <c r="C230" s="199"/>
      <c r="D230" s="333">
        <v>100</v>
      </c>
      <c r="E230" s="333">
        <v>0</v>
      </c>
      <c r="F230" s="333">
        <v>0</v>
      </c>
      <c r="G230" s="333">
        <v>0</v>
      </c>
      <c r="H230" s="333">
        <f t="shared" si="27"/>
        <v>0</v>
      </c>
      <c r="I230" s="333">
        <v>0</v>
      </c>
      <c r="J230" s="333">
        <v>0</v>
      </c>
      <c r="K230" s="333">
        <v>0</v>
      </c>
      <c r="L230" s="199"/>
    </row>
    <row r="231" ht="15">
      <c r="A231" s="334"/>
      <c r="B231" s="338" t="s">
        <v>370</v>
      </c>
      <c r="C231" s="199"/>
      <c r="D231" s="333">
        <v>0</v>
      </c>
      <c r="E231" s="333">
        <v>0</v>
      </c>
      <c r="F231" s="333">
        <v>0</v>
      </c>
      <c r="G231" s="333">
        <v>0</v>
      </c>
      <c r="H231" s="333">
        <f t="shared" si="27"/>
        <v>0</v>
      </c>
      <c r="I231" s="333">
        <v>0</v>
      </c>
      <c r="J231" s="333">
        <v>0</v>
      </c>
      <c r="K231" s="333">
        <v>0</v>
      </c>
      <c r="L231" s="199"/>
    </row>
    <row r="232" ht="15">
      <c r="A232" s="334"/>
      <c r="B232" s="338" t="s">
        <v>391</v>
      </c>
      <c r="C232" s="199"/>
      <c r="D232" s="333">
        <v>0</v>
      </c>
      <c r="E232" s="333">
        <v>0</v>
      </c>
      <c r="F232" s="333">
        <v>0</v>
      </c>
      <c r="G232" s="333">
        <v>0</v>
      </c>
      <c r="H232" s="333">
        <f t="shared" si="27"/>
        <v>0</v>
      </c>
      <c r="I232" s="333">
        <v>0</v>
      </c>
      <c r="J232" s="333">
        <v>0</v>
      </c>
      <c r="K232" s="333">
        <v>0</v>
      </c>
      <c r="L232" s="199"/>
    </row>
    <row r="233" ht="15">
      <c r="A233" s="334"/>
      <c r="B233" s="338" t="s">
        <v>392</v>
      </c>
      <c r="C233" s="199"/>
      <c r="D233" s="333">
        <v>100</v>
      </c>
      <c r="E233" s="333">
        <v>0</v>
      </c>
      <c r="F233" s="333">
        <v>0</v>
      </c>
      <c r="G233" s="333">
        <v>0</v>
      </c>
      <c r="H233" s="333">
        <f t="shared" si="27"/>
        <v>0</v>
      </c>
      <c r="I233" s="333">
        <v>0</v>
      </c>
      <c r="J233" s="333">
        <v>0</v>
      </c>
      <c r="K233" s="333">
        <v>0</v>
      </c>
      <c r="L233" s="199"/>
      <c r="M233" s="247"/>
      <c r="N233" s="247"/>
      <c r="O233" s="247"/>
      <c r="P233" s="247"/>
    </row>
    <row r="234" ht="15">
      <c r="A234" s="334"/>
      <c r="B234" s="338" t="s">
        <v>279</v>
      </c>
      <c r="C234" s="199"/>
      <c r="D234" s="333">
        <v>0</v>
      </c>
      <c r="E234" s="333">
        <v>0</v>
      </c>
      <c r="F234" s="333">
        <v>0</v>
      </c>
      <c r="G234" s="333">
        <v>0</v>
      </c>
      <c r="H234" s="333">
        <f t="shared" si="27"/>
        <v>0</v>
      </c>
      <c r="I234" s="333">
        <v>0</v>
      </c>
      <c r="J234" s="333">
        <v>0</v>
      </c>
      <c r="K234" s="333">
        <v>0</v>
      </c>
      <c r="L234" s="199"/>
    </row>
    <row r="235" ht="15">
      <c r="A235" s="334"/>
      <c r="B235" s="338" t="s">
        <v>403</v>
      </c>
      <c r="C235" s="199"/>
      <c r="D235" s="333">
        <v>0</v>
      </c>
      <c r="E235" s="333">
        <v>0</v>
      </c>
      <c r="F235" s="333">
        <v>0</v>
      </c>
      <c r="G235" s="333">
        <v>0</v>
      </c>
      <c r="H235" s="333">
        <f t="shared" ref="H235:H298" si="29">E235+F235</f>
        <v>0</v>
      </c>
      <c r="I235" s="333">
        <v>0</v>
      </c>
      <c r="J235" s="333">
        <v>0</v>
      </c>
      <c r="K235" s="333">
        <v>0</v>
      </c>
      <c r="L235" s="199"/>
    </row>
    <row r="236" ht="15">
      <c r="A236" s="330" t="s">
        <v>404</v>
      </c>
      <c r="B236" s="331" t="s">
        <v>405</v>
      </c>
      <c r="C236" s="203" t="s">
        <v>406</v>
      </c>
      <c r="D236" s="332">
        <v>25</v>
      </c>
      <c r="E236" s="332">
        <v>0</v>
      </c>
      <c r="F236" s="332">
        <v>16</v>
      </c>
      <c r="G236" s="332">
        <v>16</v>
      </c>
      <c r="H236" s="332">
        <f t="shared" si="29"/>
        <v>16</v>
      </c>
      <c r="I236" s="332">
        <v>16</v>
      </c>
      <c r="J236" s="333">
        <v>0</v>
      </c>
      <c r="K236" s="333">
        <f t="shared" si="28"/>
        <v>0</v>
      </c>
      <c r="L236" s="199"/>
    </row>
    <row r="237" ht="15">
      <c r="A237" s="334"/>
      <c r="B237" s="338" t="s">
        <v>287</v>
      </c>
      <c r="C237" s="199"/>
      <c r="D237" s="333">
        <v>25</v>
      </c>
      <c r="E237" s="333">
        <v>0</v>
      </c>
      <c r="F237" s="333">
        <v>16</v>
      </c>
      <c r="G237" s="333">
        <v>16</v>
      </c>
      <c r="H237" s="333">
        <f t="shared" si="29"/>
        <v>16</v>
      </c>
      <c r="I237" s="333">
        <v>16</v>
      </c>
      <c r="J237" s="333">
        <v>0</v>
      </c>
      <c r="K237" s="333">
        <f t="shared" si="28"/>
        <v>0</v>
      </c>
      <c r="L237" s="199"/>
    </row>
    <row r="238" ht="15">
      <c r="A238" s="334"/>
      <c r="B238" s="338" t="s">
        <v>370</v>
      </c>
      <c r="C238" s="199"/>
      <c r="D238" s="333">
        <v>0</v>
      </c>
      <c r="E238" s="333">
        <v>0</v>
      </c>
      <c r="F238" s="333">
        <v>0</v>
      </c>
      <c r="G238" s="333">
        <v>0</v>
      </c>
      <c r="H238" s="333">
        <f t="shared" si="29"/>
        <v>0</v>
      </c>
      <c r="I238" s="333">
        <v>0</v>
      </c>
      <c r="J238" s="333">
        <v>0</v>
      </c>
      <c r="K238" s="333">
        <v>0</v>
      </c>
      <c r="L238" s="199"/>
    </row>
    <row r="239" ht="15">
      <c r="A239" s="334"/>
      <c r="B239" s="338" t="s">
        <v>391</v>
      </c>
      <c r="C239" s="199"/>
      <c r="D239" s="333">
        <v>0</v>
      </c>
      <c r="E239" s="333">
        <v>0</v>
      </c>
      <c r="F239" s="333">
        <v>0</v>
      </c>
      <c r="G239" s="333">
        <v>0</v>
      </c>
      <c r="H239" s="333">
        <f t="shared" si="29"/>
        <v>0</v>
      </c>
      <c r="I239" s="333">
        <v>0</v>
      </c>
      <c r="J239" s="333">
        <v>0</v>
      </c>
      <c r="K239" s="333">
        <v>0</v>
      </c>
      <c r="L239" s="199"/>
      <c r="M239" s="247"/>
      <c r="N239" s="247"/>
      <c r="O239" s="247"/>
      <c r="P239" s="247"/>
    </row>
    <row r="240" ht="15">
      <c r="A240" s="334"/>
      <c r="B240" s="338" t="s">
        <v>392</v>
      </c>
      <c r="C240" s="199"/>
      <c r="D240" s="333">
        <v>25</v>
      </c>
      <c r="E240" s="333">
        <v>0</v>
      </c>
      <c r="F240" s="333">
        <v>16</v>
      </c>
      <c r="G240" s="333">
        <v>16</v>
      </c>
      <c r="H240" s="333">
        <f t="shared" si="29"/>
        <v>16</v>
      </c>
      <c r="I240" s="333">
        <v>16</v>
      </c>
      <c r="J240" s="333">
        <v>0</v>
      </c>
      <c r="K240" s="333">
        <f t="shared" si="28"/>
        <v>0</v>
      </c>
      <c r="L240" s="199"/>
    </row>
    <row r="241" ht="15">
      <c r="A241" s="334"/>
      <c r="B241" s="338" t="s">
        <v>279</v>
      </c>
      <c r="C241" s="199"/>
      <c r="D241" s="333">
        <v>0</v>
      </c>
      <c r="E241" s="333">
        <v>0</v>
      </c>
      <c r="F241" s="333">
        <v>0</v>
      </c>
      <c r="G241" s="333">
        <v>0</v>
      </c>
      <c r="H241" s="333">
        <f t="shared" si="29"/>
        <v>0</v>
      </c>
      <c r="I241" s="333">
        <v>0</v>
      </c>
      <c r="J241" s="333">
        <v>0</v>
      </c>
      <c r="K241" s="333">
        <v>0</v>
      </c>
      <c r="L241" s="199"/>
    </row>
    <row r="242" ht="15">
      <c r="A242" s="334"/>
      <c r="B242" s="338" t="s">
        <v>403</v>
      </c>
      <c r="C242" s="199"/>
      <c r="D242" s="333">
        <v>0</v>
      </c>
      <c r="E242" s="333">
        <v>0</v>
      </c>
      <c r="F242" s="333">
        <v>0</v>
      </c>
      <c r="G242" s="333">
        <v>0</v>
      </c>
      <c r="H242" s="333">
        <f t="shared" si="29"/>
        <v>0</v>
      </c>
      <c r="I242" s="333">
        <v>0</v>
      </c>
      <c r="J242" s="333">
        <v>0</v>
      </c>
      <c r="K242" s="333">
        <v>0</v>
      </c>
      <c r="L242" s="199"/>
    </row>
    <row r="243" ht="15">
      <c r="A243" s="330" t="s">
        <v>407</v>
      </c>
      <c r="B243" s="331" t="s">
        <v>408</v>
      </c>
      <c r="C243" s="335" t="s">
        <v>409</v>
      </c>
      <c r="D243" s="332">
        <v>4446</v>
      </c>
      <c r="E243" s="332">
        <v>0</v>
      </c>
      <c r="F243" s="332">
        <v>3127</v>
      </c>
      <c r="G243" s="332">
        <v>3127</v>
      </c>
      <c r="H243" s="332">
        <f t="shared" si="29"/>
        <v>3127</v>
      </c>
      <c r="I243" s="332">
        <v>3127</v>
      </c>
      <c r="J243" s="332">
        <v>653.56167000000005</v>
      </c>
      <c r="K243" s="332">
        <f t="shared" si="28"/>
        <v>20.900597057882955</v>
      </c>
      <c r="L243" s="336"/>
    </row>
    <row r="244" ht="15">
      <c r="A244" s="334"/>
      <c r="B244" s="338" t="s">
        <v>287</v>
      </c>
      <c r="C244" s="199"/>
      <c r="D244" s="333">
        <v>4446</v>
      </c>
      <c r="E244" s="333">
        <v>0</v>
      </c>
      <c r="F244" s="333">
        <v>3127</v>
      </c>
      <c r="G244" s="333">
        <v>3127</v>
      </c>
      <c r="H244" s="333">
        <f t="shared" si="29"/>
        <v>3127</v>
      </c>
      <c r="I244" s="333">
        <v>3127</v>
      </c>
      <c r="J244" s="333">
        <v>653.56167000000005</v>
      </c>
      <c r="K244" s="333">
        <f t="shared" si="28"/>
        <v>20.900597057882955</v>
      </c>
      <c r="L244" s="199"/>
    </row>
    <row r="245" ht="15">
      <c r="A245" s="334"/>
      <c r="B245" s="338" t="s">
        <v>370</v>
      </c>
      <c r="C245" s="199"/>
      <c r="D245" s="333">
        <v>0</v>
      </c>
      <c r="E245" s="333">
        <v>0</v>
      </c>
      <c r="F245" s="333">
        <v>0</v>
      </c>
      <c r="G245" s="333">
        <v>0</v>
      </c>
      <c r="H245" s="333">
        <f t="shared" si="29"/>
        <v>0</v>
      </c>
      <c r="I245" s="333">
        <v>0</v>
      </c>
      <c r="J245" s="333">
        <v>0</v>
      </c>
      <c r="K245" s="333">
        <v>0</v>
      </c>
      <c r="L245" s="199"/>
    </row>
    <row r="246" ht="15">
      <c r="A246" s="334"/>
      <c r="B246" s="338" t="s">
        <v>391</v>
      </c>
      <c r="C246" s="199"/>
      <c r="D246" s="333">
        <v>0</v>
      </c>
      <c r="E246" s="333">
        <v>0</v>
      </c>
      <c r="F246" s="333">
        <v>0</v>
      </c>
      <c r="G246" s="333">
        <v>0</v>
      </c>
      <c r="H246" s="333">
        <f t="shared" si="29"/>
        <v>0</v>
      </c>
      <c r="I246" s="333">
        <v>0</v>
      </c>
      <c r="J246" s="333">
        <v>0</v>
      </c>
      <c r="K246" s="333">
        <v>0</v>
      </c>
      <c r="L246" s="199"/>
    </row>
    <row r="247" ht="15">
      <c r="A247" s="334"/>
      <c r="B247" s="338" t="s">
        <v>392</v>
      </c>
      <c r="C247" s="199"/>
      <c r="D247" s="333">
        <v>4446</v>
      </c>
      <c r="E247" s="333">
        <v>0</v>
      </c>
      <c r="F247" s="333">
        <v>3127</v>
      </c>
      <c r="G247" s="333">
        <v>3127</v>
      </c>
      <c r="H247" s="333">
        <f t="shared" si="29"/>
        <v>3127</v>
      </c>
      <c r="I247" s="333">
        <v>3127</v>
      </c>
      <c r="J247" s="333">
        <v>653.56167000000005</v>
      </c>
      <c r="K247" s="333">
        <f t="shared" si="28"/>
        <v>20.900597057882955</v>
      </c>
      <c r="L247" s="199"/>
    </row>
    <row r="248" ht="15">
      <c r="A248" s="334"/>
      <c r="B248" s="338" t="s">
        <v>279</v>
      </c>
      <c r="C248" s="199"/>
      <c r="D248" s="333">
        <v>0</v>
      </c>
      <c r="E248" s="333">
        <v>0</v>
      </c>
      <c r="F248" s="333">
        <v>0</v>
      </c>
      <c r="G248" s="333">
        <v>0</v>
      </c>
      <c r="H248" s="333">
        <f t="shared" si="29"/>
        <v>0</v>
      </c>
      <c r="I248" s="333">
        <v>0</v>
      </c>
      <c r="J248" s="333">
        <v>0</v>
      </c>
      <c r="K248" s="333">
        <v>0</v>
      </c>
      <c r="L248" s="199"/>
    </row>
    <row r="249" ht="15">
      <c r="A249" s="334"/>
      <c r="B249" s="338" t="s">
        <v>403</v>
      </c>
      <c r="C249" s="199"/>
      <c r="D249" s="333">
        <v>0</v>
      </c>
      <c r="E249" s="333">
        <v>0</v>
      </c>
      <c r="F249" s="333">
        <v>0</v>
      </c>
      <c r="G249" s="333">
        <v>0</v>
      </c>
      <c r="H249" s="333">
        <f t="shared" si="29"/>
        <v>0</v>
      </c>
      <c r="I249" s="333">
        <v>0</v>
      </c>
      <c r="J249" s="333">
        <v>0</v>
      </c>
      <c r="K249" s="333">
        <v>0</v>
      </c>
      <c r="L249" s="199"/>
    </row>
    <row r="250" ht="15">
      <c r="A250" s="339" t="s">
        <v>121</v>
      </c>
      <c r="B250" s="340"/>
      <c r="C250" s="340"/>
      <c r="D250" s="340"/>
      <c r="E250" s="340"/>
      <c r="F250" s="340"/>
      <c r="G250" s="340"/>
      <c r="H250" s="340"/>
      <c r="I250" s="340"/>
      <c r="J250" s="340"/>
      <c r="K250" s="340"/>
      <c r="L250" s="341"/>
    </row>
    <row r="251" ht="15">
      <c r="A251" s="342" t="s">
        <v>39</v>
      </c>
      <c r="B251" s="343" t="s">
        <v>410</v>
      </c>
      <c r="C251" s="344">
        <v>6</v>
      </c>
      <c r="D251" s="345">
        <v>67087.199999999997</v>
      </c>
      <c r="E251" s="345">
        <v>0</v>
      </c>
      <c r="F251" s="345">
        <v>32134</v>
      </c>
      <c r="G251" s="345">
        <v>32134</v>
      </c>
      <c r="H251" s="345">
        <f t="shared" si="29"/>
        <v>32134</v>
      </c>
      <c r="I251" s="345">
        <v>32134</v>
      </c>
      <c r="J251" s="345">
        <v>7364.6803300000001</v>
      </c>
      <c r="K251" s="345">
        <f t="shared" si="28"/>
        <v>22.918654166925997</v>
      </c>
      <c r="L251" s="346"/>
    </row>
    <row r="252" ht="15">
      <c r="A252" s="347"/>
      <c r="B252" s="343" t="s">
        <v>287</v>
      </c>
      <c r="C252" s="346"/>
      <c r="D252" s="345">
        <v>67087.199999999997</v>
      </c>
      <c r="E252" s="345">
        <v>0</v>
      </c>
      <c r="F252" s="345">
        <v>32134</v>
      </c>
      <c r="G252" s="345">
        <v>32134</v>
      </c>
      <c r="H252" s="345">
        <f t="shared" si="29"/>
        <v>32134</v>
      </c>
      <c r="I252" s="345">
        <v>32134</v>
      </c>
      <c r="J252" s="345">
        <v>0</v>
      </c>
      <c r="K252" s="345">
        <f t="shared" si="28"/>
        <v>0</v>
      </c>
      <c r="L252" s="346"/>
    </row>
    <row r="253" ht="15">
      <c r="A253" s="347"/>
      <c r="B253" s="343" t="s">
        <v>370</v>
      </c>
      <c r="C253" s="346"/>
      <c r="D253" s="345">
        <v>0</v>
      </c>
      <c r="E253" s="345">
        <v>0</v>
      </c>
      <c r="F253" s="345">
        <v>0</v>
      </c>
      <c r="G253" s="345">
        <v>0</v>
      </c>
      <c r="H253" s="345">
        <f t="shared" si="29"/>
        <v>0</v>
      </c>
      <c r="I253" s="345">
        <v>0</v>
      </c>
      <c r="J253" s="345">
        <v>0</v>
      </c>
      <c r="K253" s="345">
        <v>0</v>
      </c>
      <c r="L253" s="346"/>
      <c r="M253" s="247"/>
      <c r="N253" s="247"/>
      <c r="O253" s="247"/>
      <c r="P253" s="247"/>
    </row>
    <row r="254" ht="15">
      <c r="A254" s="347"/>
      <c r="B254" s="343" t="s">
        <v>391</v>
      </c>
      <c r="C254" s="346"/>
      <c r="D254" s="345">
        <v>34853.199999999997</v>
      </c>
      <c r="E254" s="345">
        <v>0</v>
      </c>
      <c r="F254" s="345">
        <v>0</v>
      </c>
      <c r="G254" s="345">
        <v>0</v>
      </c>
      <c r="H254" s="345">
        <f t="shared" si="29"/>
        <v>0</v>
      </c>
      <c r="I254" s="345">
        <v>0</v>
      </c>
      <c r="J254" s="345">
        <v>0</v>
      </c>
      <c r="K254" s="345">
        <v>0</v>
      </c>
      <c r="L254" s="346"/>
    </row>
    <row r="255" ht="15">
      <c r="A255" s="347"/>
      <c r="B255" s="343" t="s">
        <v>392</v>
      </c>
      <c r="C255" s="346"/>
      <c r="D255" s="345">
        <v>32234</v>
      </c>
      <c r="E255" s="345">
        <v>0</v>
      </c>
      <c r="F255" s="345">
        <v>32134</v>
      </c>
      <c r="G255" s="345">
        <v>32134</v>
      </c>
      <c r="H255" s="345">
        <f t="shared" si="29"/>
        <v>32134</v>
      </c>
      <c r="I255" s="345">
        <v>32134</v>
      </c>
      <c r="J255" s="345">
        <v>7364.6803300000001</v>
      </c>
      <c r="K255" s="345">
        <f t="shared" si="28"/>
        <v>22.918654166925997</v>
      </c>
      <c r="L255" s="346"/>
    </row>
    <row r="256" ht="15">
      <c r="A256" s="347"/>
      <c r="B256" s="343" t="s">
        <v>279</v>
      </c>
      <c r="C256" s="346"/>
      <c r="D256" s="345">
        <v>0</v>
      </c>
      <c r="E256" s="345">
        <v>0</v>
      </c>
      <c r="F256" s="345">
        <v>0</v>
      </c>
      <c r="G256" s="345">
        <v>0</v>
      </c>
      <c r="H256" s="345">
        <f t="shared" si="29"/>
        <v>0</v>
      </c>
      <c r="I256" s="345">
        <v>0</v>
      </c>
      <c r="J256" s="345">
        <v>0</v>
      </c>
      <c r="K256" s="345">
        <v>0</v>
      </c>
      <c r="L256" s="346"/>
    </row>
    <row r="257" ht="15">
      <c r="A257" s="347"/>
      <c r="B257" s="343" t="s">
        <v>403</v>
      </c>
      <c r="C257" s="346"/>
      <c r="D257" s="345">
        <v>0</v>
      </c>
      <c r="E257" s="345">
        <v>0</v>
      </c>
      <c r="F257" s="345">
        <v>0</v>
      </c>
      <c r="G257" s="345">
        <v>0</v>
      </c>
      <c r="H257" s="345">
        <f t="shared" si="29"/>
        <v>0</v>
      </c>
      <c r="I257" s="345">
        <v>0</v>
      </c>
      <c r="J257" s="345">
        <v>0</v>
      </c>
      <c r="K257" s="345">
        <v>0</v>
      </c>
      <c r="L257" s="346"/>
    </row>
    <row r="258" ht="30">
      <c r="A258" s="347"/>
      <c r="B258" s="343" t="s">
        <v>411</v>
      </c>
      <c r="C258" s="343" t="s">
        <v>49</v>
      </c>
      <c r="D258" s="345">
        <v>0</v>
      </c>
      <c r="E258" s="345">
        <v>0</v>
      </c>
      <c r="F258" s="345">
        <v>0</v>
      </c>
      <c r="G258" s="345">
        <v>0</v>
      </c>
      <c r="H258" s="345">
        <v>0</v>
      </c>
      <c r="I258" s="345">
        <v>0</v>
      </c>
      <c r="J258" s="345">
        <v>0</v>
      </c>
      <c r="K258" s="345">
        <v>0</v>
      </c>
      <c r="L258" s="346"/>
    </row>
    <row r="259" ht="60">
      <c r="A259" s="342" t="s">
        <v>73</v>
      </c>
      <c r="B259" s="343" t="s">
        <v>412</v>
      </c>
      <c r="C259" s="344" t="s">
        <v>413</v>
      </c>
      <c r="D259" s="345">
        <v>550</v>
      </c>
      <c r="E259" s="345">
        <v>0</v>
      </c>
      <c r="F259" s="345">
        <v>550</v>
      </c>
      <c r="G259" s="345">
        <v>550</v>
      </c>
      <c r="H259" s="345">
        <f t="shared" si="29"/>
        <v>550</v>
      </c>
      <c r="I259" s="345">
        <v>550</v>
      </c>
      <c r="J259" s="345">
        <v>102.17992</v>
      </c>
      <c r="K259" s="345">
        <f t="shared" si="28"/>
        <v>18.578167272727271</v>
      </c>
      <c r="L259" s="346"/>
      <c r="M259" s="247"/>
      <c r="N259" s="247"/>
      <c r="O259" s="247"/>
      <c r="P259" s="247"/>
    </row>
    <row r="260" ht="15">
      <c r="A260" s="347"/>
      <c r="B260" s="348" t="s">
        <v>287</v>
      </c>
      <c r="C260" s="217"/>
      <c r="D260" s="349">
        <v>550</v>
      </c>
      <c r="E260" s="349">
        <v>0</v>
      </c>
      <c r="F260" s="349">
        <v>550</v>
      </c>
      <c r="G260" s="349">
        <v>550</v>
      </c>
      <c r="H260" s="349">
        <f t="shared" si="29"/>
        <v>550</v>
      </c>
      <c r="I260" s="349">
        <v>550</v>
      </c>
      <c r="J260" s="349">
        <v>102.17992</v>
      </c>
      <c r="K260" s="349">
        <f t="shared" si="28"/>
        <v>18.578167272727271</v>
      </c>
      <c r="L260" s="217"/>
    </row>
    <row r="261" ht="30">
      <c r="A261" s="347"/>
      <c r="B261" s="348" t="s">
        <v>370</v>
      </c>
      <c r="C261" s="217"/>
      <c r="D261" s="349">
        <v>0</v>
      </c>
      <c r="E261" s="349">
        <v>0</v>
      </c>
      <c r="F261" s="349">
        <v>0</v>
      </c>
      <c r="G261" s="349">
        <v>0</v>
      </c>
      <c r="H261" s="349">
        <f t="shared" si="29"/>
        <v>0</v>
      </c>
      <c r="I261" s="349">
        <v>0</v>
      </c>
      <c r="J261" s="349">
        <v>0</v>
      </c>
      <c r="K261" s="349">
        <v>0</v>
      </c>
      <c r="L261" s="217"/>
    </row>
    <row r="262" ht="15">
      <c r="A262" s="347"/>
      <c r="B262" s="348" t="s">
        <v>391</v>
      </c>
      <c r="C262" s="217"/>
      <c r="D262" s="349">
        <v>0</v>
      </c>
      <c r="E262" s="349">
        <v>0</v>
      </c>
      <c r="F262" s="349">
        <v>0</v>
      </c>
      <c r="G262" s="349">
        <v>0</v>
      </c>
      <c r="H262" s="349">
        <f t="shared" si="29"/>
        <v>0</v>
      </c>
      <c r="I262" s="349">
        <v>0</v>
      </c>
      <c r="J262" s="349">
        <v>0</v>
      </c>
      <c r="K262" s="349">
        <v>0</v>
      </c>
      <c r="L262" s="217"/>
    </row>
    <row r="263" ht="15">
      <c r="A263" s="347"/>
      <c r="B263" s="348" t="s">
        <v>392</v>
      </c>
      <c r="C263" s="217"/>
      <c r="D263" s="349">
        <v>550</v>
      </c>
      <c r="E263" s="349">
        <v>0</v>
      </c>
      <c r="F263" s="349">
        <v>550</v>
      </c>
      <c r="G263" s="349">
        <v>550</v>
      </c>
      <c r="H263" s="349">
        <f t="shared" si="29"/>
        <v>550</v>
      </c>
      <c r="I263" s="349">
        <v>550</v>
      </c>
      <c r="J263" s="349">
        <v>102.17992</v>
      </c>
      <c r="K263" s="349">
        <f t="shared" si="28"/>
        <v>18.578167272727271</v>
      </c>
      <c r="L263" s="217"/>
    </row>
    <row r="264" ht="15">
      <c r="A264" s="347"/>
      <c r="B264" s="348" t="s">
        <v>279</v>
      </c>
      <c r="C264" s="217"/>
      <c r="D264" s="349">
        <v>0</v>
      </c>
      <c r="E264" s="349">
        <v>0</v>
      </c>
      <c r="F264" s="349">
        <v>0</v>
      </c>
      <c r="G264" s="349">
        <v>0</v>
      </c>
      <c r="H264" s="349">
        <f t="shared" si="29"/>
        <v>0</v>
      </c>
      <c r="I264" s="349">
        <v>0</v>
      </c>
      <c r="J264" s="349">
        <v>0</v>
      </c>
      <c r="K264" s="349">
        <v>0</v>
      </c>
      <c r="L264" s="217"/>
    </row>
    <row r="265" ht="45">
      <c r="A265" s="342" t="s">
        <v>414</v>
      </c>
      <c r="B265" s="343" t="s">
        <v>415</v>
      </c>
      <c r="C265" s="221" t="s">
        <v>416</v>
      </c>
      <c r="D265" s="345">
        <v>47964.699999999997</v>
      </c>
      <c r="E265" s="345">
        <v>0</v>
      </c>
      <c r="F265" s="345">
        <v>11835.893840000001</v>
      </c>
      <c r="G265" s="345">
        <v>11835.893840000001</v>
      </c>
      <c r="H265" s="345">
        <f t="shared" si="29"/>
        <v>11835.893840000001</v>
      </c>
      <c r="I265" s="345">
        <v>11835.893840000001</v>
      </c>
      <c r="J265" s="345">
        <v>2173.7070800000001</v>
      </c>
      <c r="K265" s="345">
        <f t="shared" si="28"/>
        <v>18.365381688823934</v>
      </c>
      <c r="L265" s="346"/>
    </row>
    <row r="266" ht="15">
      <c r="A266" s="347"/>
      <c r="B266" s="348" t="s">
        <v>287</v>
      </c>
      <c r="C266" s="217"/>
      <c r="D266" s="349">
        <v>47964.699999999997</v>
      </c>
      <c r="E266" s="349">
        <v>0</v>
      </c>
      <c r="F266" s="349">
        <v>11835.893840000001</v>
      </c>
      <c r="G266" s="349">
        <v>11835.893840000001</v>
      </c>
      <c r="H266" s="349">
        <f t="shared" si="29"/>
        <v>11835.893840000001</v>
      </c>
      <c r="I266" s="349">
        <v>11835.893840000001</v>
      </c>
      <c r="J266" s="349">
        <v>2173.7070800000001</v>
      </c>
      <c r="K266" s="349">
        <f t="shared" si="28"/>
        <v>18.365381688823934</v>
      </c>
      <c r="L266" s="217"/>
    </row>
    <row r="267" ht="30">
      <c r="A267" s="347"/>
      <c r="B267" s="348" t="s">
        <v>370</v>
      </c>
      <c r="C267" s="217"/>
      <c r="D267" s="349">
        <v>0</v>
      </c>
      <c r="E267" s="349">
        <v>0</v>
      </c>
      <c r="F267" s="349">
        <v>0</v>
      </c>
      <c r="G267" s="349">
        <v>0</v>
      </c>
      <c r="H267" s="349">
        <f t="shared" si="29"/>
        <v>0</v>
      </c>
      <c r="I267" s="349">
        <v>0</v>
      </c>
      <c r="J267" s="349">
        <v>0</v>
      </c>
      <c r="K267" s="349">
        <v>0</v>
      </c>
      <c r="L267" s="217"/>
    </row>
    <row r="268" ht="15">
      <c r="A268" s="347"/>
      <c r="B268" s="348" t="s">
        <v>391</v>
      </c>
      <c r="C268" s="217"/>
      <c r="D268" s="349">
        <v>34853.199999999997</v>
      </c>
      <c r="E268" s="349">
        <v>0</v>
      </c>
      <c r="F268" s="349">
        <v>0</v>
      </c>
      <c r="G268" s="349">
        <v>0</v>
      </c>
      <c r="H268" s="349">
        <f t="shared" si="29"/>
        <v>0</v>
      </c>
      <c r="I268" s="349">
        <v>0</v>
      </c>
      <c r="J268" s="349">
        <v>0</v>
      </c>
      <c r="K268" s="349">
        <v>0</v>
      </c>
      <c r="L268" s="217"/>
    </row>
    <row r="269" ht="15">
      <c r="A269" s="347"/>
      <c r="B269" s="348" t="s">
        <v>392</v>
      </c>
      <c r="C269" s="217"/>
      <c r="D269" s="349">
        <v>13111.5</v>
      </c>
      <c r="E269" s="349">
        <v>0</v>
      </c>
      <c r="F269" s="349">
        <v>11835.893840000001</v>
      </c>
      <c r="G269" s="349">
        <v>11835.893840000001</v>
      </c>
      <c r="H269" s="349">
        <f t="shared" si="29"/>
        <v>11835.893840000001</v>
      </c>
      <c r="I269" s="349">
        <v>11835.893840000001</v>
      </c>
      <c r="J269" s="349">
        <v>2173.7070800000001</v>
      </c>
      <c r="K269" s="349">
        <f t="shared" ref="K269:K283" si="30">(J269/F269)*100</f>
        <v>18.365381688823934</v>
      </c>
      <c r="L269" s="217"/>
    </row>
    <row r="270" ht="15">
      <c r="A270" s="347"/>
      <c r="B270" s="348" t="s">
        <v>279</v>
      </c>
      <c r="C270" s="217"/>
      <c r="D270" s="349">
        <v>0</v>
      </c>
      <c r="E270" s="349">
        <v>0</v>
      </c>
      <c r="F270" s="349">
        <v>0</v>
      </c>
      <c r="G270" s="349">
        <v>0</v>
      </c>
      <c r="H270" s="349">
        <f t="shared" si="29"/>
        <v>0</v>
      </c>
      <c r="I270" s="349">
        <v>0</v>
      </c>
      <c r="J270" s="349">
        <v>0</v>
      </c>
      <c r="K270" s="349">
        <v>0</v>
      </c>
      <c r="L270" s="217"/>
    </row>
    <row r="271" ht="15">
      <c r="A271" s="347"/>
      <c r="B271" s="348" t="s">
        <v>403</v>
      </c>
      <c r="C271" s="217"/>
      <c r="D271" s="349">
        <v>0</v>
      </c>
      <c r="E271" s="349">
        <v>0</v>
      </c>
      <c r="F271" s="349">
        <v>0</v>
      </c>
      <c r="G271" s="349">
        <v>0</v>
      </c>
      <c r="H271" s="349">
        <f t="shared" si="29"/>
        <v>0</v>
      </c>
      <c r="I271" s="349">
        <v>0</v>
      </c>
      <c r="J271" s="349">
        <v>0</v>
      </c>
      <c r="K271" s="349">
        <v>0</v>
      </c>
      <c r="L271" s="217"/>
    </row>
    <row r="272" ht="45">
      <c r="A272" s="342" t="s">
        <v>417</v>
      </c>
      <c r="B272" s="343" t="s">
        <v>418</v>
      </c>
      <c r="C272" s="221" t="s">
        <v>419</v>
      </c>
      <c r="D272" s="345">
        <v>13499.299999999999</v>
      </c>
      <c r="E272" s="345">
        <v>0</v>
      </c>
      <c r="F272" s="345">
        <v>14606.536</v>
      </c>
      <c r="G272" s="345">
        <v>14606.536</v>
      </c>
      <c r="H272" s="345">
        <f t="shared" si="29"/>
        <v>14606.536</v>
      </c>
      <c r="I272" s="345">
        <v>14606.536</v>
      </c>
      <c r="J272" s="345">
        <v>3650.5458800000001</v>
      </c>
      <c r="K272" s="345">
        <f t="shared" si="30"/>
        <v>24.992550458233222</v>
      </c>
      <c r="L272" s="346"/>
      <c r="M272" s="247"/>
      <c r="N272" s="247"/>
      <c r="O272" s="247"/>
      <c r="P272" s="247"/>
    </row>
    <row r="273" ht="15">
      <c r="A273" s="347"/>
      <c r="B273" s="348" t="s">
        <v>287</v>
      </c>
      <c r="C273" s="217"/>
      <c r="D273" s="349">
        <v>13499.299999999999</v>
      </c>
      <c r="E273" s="349">
        <v>0</v>
      </c>
      <c r="F273" s="349">
        <v>14606.536</v>
      </c>
      <c r="G273" s="349">
        <v>14606.536</v>
      </c>
      <c r="H273" s="349">
        <f t="shared" si="29"/>
        <v>14606.536</v>
      </c>
      <c r="I273" s="349">
        <v>14606.536</v>
      </c>
      <c r="J273" s="349">
        <v>3650.5458800000001</v>
      </c>
      <c r="K273" s="349">
        <f t="shared" si="30"/>
        <v>24.992550458233222</v>
      </c>
      <c r="L273" s="217"/>
    </row>
    <row r="274" ht="30">
      <c r="A274" s="347"/>
      <c r="B274" s="348" t="s">
        <v>370</v>
      </c>
      <c r="C274" s="217"/>
      <c r="D274" s="349">
        <v>0</v>
      </c>
      <c r="E274" s="349">
        <v>0</v>
      </c>
      <c r="F274" s="349">
        <v>0</v>
      </c>
      <c r="G274" s="349">
        <v>0</v>
      </c>
      <c r="H274" s="349">
        <f t="shared" si="29"/>
        <v>0</v>
      </c>
      <c r="I274" s="349">
        <v>0</v>
      </c>
      <c r="J274" s="349">
        <v>0</v>
      </c>
      <c r="K274" s="349">
        <v>0</v>
      </c>
      <c r="L274" s="217"/>
    </row>
    <row r="275" ht="15">
      <c r="A275" s="347"/>
      <c r="B275" s="348" t="s">
        <v>391</v>
      </c>
      <c r="C275" s="217"/>
      <c r="D275" s="349">
        <v>0</v>
      </c>
      <c r="E275" s="349">
        <v>0</v>
      </c>
      <c r="F275" s="349">
        <v>0</v>
      </c>
      <c r="G275" s="349">
        <v>0</v>
      </c>
      <c r="H275" s="349">
        <f t="shared" si="29"/>
        <v>0</v>
      </c>
      <c r="I275" s="349">
        <v>0</v>
      </c>
      <c r="J275" s="349">
        <v>0</v>
      </c>
      <c r="K275" s="349">
        <v>0</v>
      </c>
      <c r="L275" s="217"/>
    </row>
    <row r="276" ht="15">
      <c r="A276" s="347"/>
      <c r="B276" s="348" t="s">
        <v>392</v>
      </c>
      <c r="C276" s="217"/>
      <c r="D276" s="349">
        <v>13499.299999999999</v>
      </c>
      <c r="E276" s="349">
        <v>0</v>
      </c>
      <c r="F276" s="349">
        <v>14606.536</v>
      </c>
      <c r="G276" s="349">
        <v>14606.536</v>
      </c>
      <c r="H276" s="349">
        <f t="shared" si="29"/>
        <v>14606.536</v>
      </c>
      <c r="I276" s="349">
        <v>14606.536</v>
      </c>
      <c r="J276" s="349">
        <v>3650.5458800000001</v>
      </c>
      <c r="K276" s="349">
        <f t="shared" si="30"/>
        <v>24.992550458233222</v>
      </c>
      <c r="L276" s="217"/>
    </row>
    <row r="277" ht="15">
      <c r="A277" s="347"/>
      <c r="B277" s="348" t="s">
        <v>279</v>
      </c>
      <c r="C277" s="217"/>
      <c r="D277" s="349">
        <v>0</v>
      </c>
      <c r="E277" s="349">
        <v>0</v>
      </c>
      <c r="F277" s="349">
        <v>0</v>
      </c>
      <c r="G277" s="349">
        <v>0</v>
      </c>
      <c r="H277" s="349">
        <f t="shared" si="29"/>
        <v>0</v>
      </c>
      <c r="I277" s="349">
        <v>0</v>
      </c>
      <c r="J277" s="349">
        <v>0</v>
      </c>
      <c r="K277" s="349">
        <v>0</v>
      </c>
      <c r="L277" s="217"/>
    </row>
    <row r="278" ht="15">
      <c r="A278" s="347"/>
      <c r="B278" s="348" t="s">
        <v>403</v>
      </c>
      <c r="C278" s="217"/>
      <c r="D278" s="349">
        <v>0</v>
      </c>
      <c r="E278" s="349">
        <v>0</v>
      </c>
      <c r="F278" s="349">
        <v>0</v>
      </c>
      <c r="G278" s="349">
        <v>0</v>
      </c>
      <c r="H278" s="349">
        <f t="shared" si="29"/>
        <v>0</v>
      </c>
      <c r="I278" s="349">
        <v>0</v>
      </c>
      <c r="J278" s="349">
        <v>0</v>
      </c>
      <c r="K278" s="349">
        <v>0</v>
      </c>
      <c r="L278" s="217"/>
      <c r="M278" s="247"/>
      <c r="N278" s="247"/>
      <c r="O278" s="247"/>
      <c r="P278" s="247"/>
    </row>
    <row r="279" ht="30">
      <c r="A279" s="342" t="s">
        <v>420</v>
      </c>
      <c r="B279" s="343" t="s">
        <v>421</v>
      </c>
      <c r="C279" s="344" t="s">
        <v>422</v>
      </c>
      <c r="D279" s="345">
        <v>5073.1999999999998</v>
      </c>
      <c r="E279" s="345">
        <v>0</v>
      </c>
      <c r="F279" s="345">
        <v>5141.5701600000002</v>
      </c>
      <c r="G279" s="345">
        <v>5141.5701600000002</v>
      </c>
      <c r="H279" s="345">
        <f t="shared" si="29"/>
        <v>5141.5701600000002</v>
      </c>
      <c r="I279" s="345">
        <v>5141.5701600000002</v>
      </c>
      <c r="J279" s="345">
        <v>1438.2474500000001</v>
      </c>
      <c r="K279" s="345">
        <f t="shared" si="30"/>
        <v>27.972922769568896</v>
      </c>
      <c r="L279" s="346"/>
    </row>
    <row r="280" ht="15">
      <c r="A280" s="347"/>
      <c r="B280" s="348" t="s">
        <v>287</v>
      </c>
      <c r="C280" s="217"/>
      <c r="D280" s="349">
        <v>5073.1999999999998</v>
      </c>
      <c r="E280" s="349">
        <v>0</v>
      </c>
      <c r="F280" s="349">
        <v>5141.5701600000002</v>
      </c>
      <c r="G280" s="349">
        <v>5141.5701600000002</v>
      </c>
      <c r="H280" s="349">
        <f t="shared" si="29"/>
        <v>5141.5701600000002</v>
      </c>
      <c r="I280" s="349">
        <v>5141.5701600000002</v>
      </c>
      <c r="J280" s="349">
        <v>1438.2474500000001</v>
      </c>
      <c r="K280" s="349">
        <f t="shared" si="30"/>
        <v>27.972922769568896</v>
      </c>
      <c r="L280" s="217"/>
    </row>
    <row r="281" ht="30">
      <c r="A281" s="347"/>
      <c r="B281" s="348" t="s">
        <v>370</v>
      </c>
      <c r="C281" s="217"/>
      <c r="D281" s="349">
        <v>0</v>
      </c>
      <c r="E281" s="349">
        <v>0</v>
      </c>
      <c r="F281" s="349">
        <v>0</v>
      </c>
      <c r="G281" s="349">
        <v>0</v>
      </c>
      <c r="H281" s="349">
        <f t="shared" si="29"/>
        <v>0</v>
      </c>
      <c r="I281" s="349">
        <v>0</v>
      </c>
      <c r="J281" s="349">
        <v>0</v>
      </c>
      <c r="K281" s="349">
        <v>0</v>
      </c>
      <c r="L281" s="217"/>
    </row>
    <row r="282" ht="15">
      <c r="A282" s="347"/>
      <c r="B282" s="348" t="s">
        <v>391</v>
      </c>
      <c r="C282" s="217"/>
      <c r="D282" s="349">
        <v>0</v>
      </c>
      <c r="E282" s="349">
        <v>0</v>
      </c>
      <c r="F282" s="349">
        <v>0</v>
      </c>
      <c r="G282" s="349">
        <v>0</v>
      </c>
      <c r="H282" s="349">
        <f t="shared" si="29"/>
        <v>0</v>
      </c>
      <c r="I282" s="349">
        <v>0</v>
      </c>
      <c r="J282" s="349">
        <v>0</v>
      </c>
      <c r="K282" s="349">
        <v>0</v>
      </c>
      <c r="L282" s="217"/>
    </row>
    <row r="283" ht="15">
      <c r="A283" s="347"/>
      <c r="B283" s="348" t="s">
        <v>392</v>
      </c>
      <c r="C283" s="217"/>
      <c r="D283" s="349">
        <v>5073.1999999999998</v>
      </c>
      <c r="E283" s="349">
        <v>0</v>
      </c>
      <c r="F283" s="349">
        <v>5141.5701600000002</v>
      </c>
      <c r="G283" s="349">
        <v>5141.5701600000002</v>
      </c>
      <c r="H283" s="349">
        <f t="shared" si="29"/>
        <v>5141.5701600000002</v>
      </c>
      <c r="I283" s="349">
        <v>5141.5701600000002</v>
      </c>
      <c r="J283" s="349">
        <v>1438.2474500000001</v>
      </c>
      <c r="K283" s="349">
        <f t="shared" si="30"/>
        <v>27.972922769568896</v>
      </c>
      <c r="L283" s="217"/>
    </row>
    <row r="284" ht="15">
      <c r="A284" s="347"/>
      <c r="B284" s="348" t="s">
        <v>279</v>
      </c>
      <c r="C284" s="217"/>
      <c r="D284" s="349">
        <v>0</v>
      </c>
      <c r="E284" s="349">
        <v>0</v>
      </c>
      <c r="F284" s="349">
        <v>0</v>
      </c>
      <c r="G284" s="349">
        <v>0</v>
      </c>
      <c r="H284" s="349">
        <f t="shared" si="29"/>
        <v>0</v>
      </c>
      <c r="I284" s="349">
        <v>0</v>
      </c>
      <c r="J284" s="349">
        <v>0</v>
      </c>
      <c r="K284" s="349">
        <v>0</v>
      </c>
      <c r="L284" s="217"/>
    </row>
    <row r="285" ht="15">
      <c r="A285" s="347"/>
      <c r="B285" s="348" t="s">
        <v>403</v>
      </c>
      <c r="C285" s="217"/>
      <c r="D285" s="349">
        <v>0</v>
      </c>
      <c r="E285" s="349">
        <v>0</v>
      </c>
      <c r="F285" s="349">
        <v>0</v>
      </c>
      <c r="G285" s="349">
        <v>0</v>
      </c>
      <c r="H285" s="349">
        <f t="shared" si="29"/>
        <v>0</v>
      </c>
      <c r="I285" s="349">
        <v>0</v>
      </c>
      <c r="J285" s="349">
        <v>0</v>
      </c>
      <c r="K285" s="349">
        <v>0</v>
      </c>
      <c r="L285" s="217"/>
    </row>
    <row r="286" ht="15">
      <c r="A286" s="350" t="s">
        <v>126</v>
      </c>
      <c r="B286" s="351"/>
      <c r="C286" s="351"/>
      <c r="D286" s="351"/>
      <c r="E286" s="351"/>
      <c r="F286" s="351"/>
      <c r="G286" s="351"/>
      <c r="H286" s="351"/>
      <c r="I286" s="351"/>
      <c r="J286" s="351"/>
      <c r="K286" s="351"/>
      <c r="L286" s="352"/>
    </row>
    <row r="287" ht="30">
      <c r="A287" s="353" t="s">
        <v>423</v>
      </c>
      <c r="B287" s="354" t="s">
        <v>424</v>
      </c>
      <c r="C287" s="355">
        <v>7</v>
      </c>
      <c r="D287" s="356">
        <v>1581</v>
      </c>
      <c r="E287" s="356">
        <v>0</v>
      </c>
      <c r="F287" s="356">
        <v>1581</v>
      </c>
      <c r="G287" s="356">
        <v>1581</v>
      </c>
      <c r="H287" s="356">
        <f t="shared" si="29"/>
        <v>1581</v>
      </c>
      <c r="I287" s="356">
        <v>1581</v>
      </c>
      <c r="J287" s="356">
        <v>0</v>
      </c>
      <c r="K287" s="356">
        <v>0</v>
      </c>
      <c r="L287" s="356"/>
    </row>
    <row r="288" ht="15">
      <c r="A288" s="357"/>
      <c r="B288" s="354" t="s">
        <v>287</v>
      </c>
      <c r="C288" s="356"/>
      <c r="D288" s="356">
        <v>1581</v>
      </c>
      <c r="E288" s="356">
        <v>0</v>
      </c>
      <c r="F288" s="356">
        <v>1581</v>
      </c>
      <c r="G288" s="356">
        <v>1581</v>
      </c>
      <c r="H288" s="356">
        <f t="shared" si="29"/>
        <v>1581</v>
      </c>
      <c r="I288" s="356">
        <v>1581</v>
      </c>
      <c r="J288" s="356">
        <v>0</v>
      </c>
      <c r="K288" s="356">
        <v>0</v>
      </c>
      <c r="L288" s="356"/>
    </row>
    <row r="289" ht="30">
      <c r="A289" s="357"/>
      <c r="B289" s="354" t="s">
        <v>370</v>
      </c>
      <c r="C289" s="356"/>
      <c r="D289" s="356">
        <v>0</v>
      </c>
      <c r="E289" s="356">
        <v>0</v>
      </c>
      <c r="F289" s="356">
        <v>0</v>
      </c>
      <c r="G289" s="356">
        <v>0</v>
      </c>
      <c r="H289" s="356">
        <f t="shared" si="29"/>
        <v>0</v>
      </c>
      <c r="I289" s="356">
        <v>0</v>
      </c>
      <c r="J289" s="356">
        <v>0</v>
      </c>
      <c r="K289" s="356">
        <v>0</v>
      </c>
      <c r="L289" s="356"/>
    </row>
    <row r="290" ht="30">
      <c r="A290" s="357"/>
      <c r="B290" s="354" t="s">
        <v>391</v>
      </c>
      <c r="C290" s="356"/>
      <c r="D290" s="356">
        <v>0</v>
      </c>
      <c r="E290" s="356">
        <v>0</v>
      </c>
      <c r="F290" s="356">
        <v>0</v>
      </c>
      <c r="G290" s="356">
        <v>0</v>
      </c>
      <c r="H290" s="356">
        <f t="shared" si="29"/>
        <v>0</v>
      </c>
      <c r="I290" s="356">
        <v>0</v>
      </c>
      <c r="J290" s="356">
        <v>0</v>
      </c>
      <c r="K290" s="356">
        <v>0</v>
      </c>
      <c r="L290" s="356"/>
    </row>
    <row r="291" ht="15">
      <c r="A291" s="357"/>
      <c r="B291" s="354" t="s">
        <v>392</v>
      </c>
      <c r="C291" s="356"/>
      <c r="D291" s="356">
        <v>1581</v>
      </c>
      <c r="E291" s="356">
        <v>0</v>
      </c>
      <c r="F291" s="356">
        <v>1581</v>
      </c>
      <c r="G291" s="356">
        <v>1581</v>
      </c>
      <c r="H291" s="356">
        <f t="shared" si="29"/>
        <v>1581</v>
      </c>
      <c r="I291" s="356">
        <v>1581</v>
      </c>
      <c r="J291" s="356">
        <v>0</v>
      </c>
      <c r="K291" s="356">
        <v>0</v>
      </c>
      <c r="L291" s="356"/>
      <c r="M291" s="247"/>
      <c r="N291" s="247"/>
      <c r="O291" s="247"/>
      <c r="P291" s="247"/>
    </row>
    <row r="292" ht="15">
      <c r="A292" s="357"/>
      <c r="B292" s="354" t="s">
        <v>279</v>
      </c>
      <c r="C292" s="356"/>
      <c r="D292" s="356">
        <v>0</v>
      </c>
      <c r="E292" s="356">
        <v>0</v>
      </c>
      <c r="F292" s="356">
        <v>0</v>
      </c>
      <c r="G292" s="356">
        <v>0</v>
      </c>
      <c r="H292" s="356">
        <f t="shared" si="29"/>
        <v>0</v>
      </c>
      <c r="I292" s="356">
        <v>0</v>
      </c>
      <c r="J292" s="356">
        <v>0</v>
      </c>
      <c r="K292" s="356">
        <v>0</v>
      </c>
      <c r="L292" s="356"/>
    </row>
    <row r="293" ht="30">
      <c r="A293" s="357"/>
      <c r="B293" s="354" t="s">
        <v>411</v>
      </c>
      <c r="C293" s="356" t="s">
        <v>49</v>
      </c>
      <c r="D293" s="356">
        <v>0</v>
      </c>
      <c r="E293" s="356">
        <v>0</v>
      </c>
      <c r="F293" s="356">
        <v>0</v>
      </c>
      <c r="G293" s="356">
        <v>0</v>
      </c>
      <c r="H293" s="356">
        <f t="shared" si="29"/>
        <v>0</v>
      </c>
      <c r="I293" s="356">
        <v>0</v>
      </c>
      <c r="J293" s="356">
        <v>0</v>
      </c>
      <c r="K293" s="356">
        <v>0</v>
      </c>
      <c r="L293" s="356"/>
    </row>
    <row r="294" ht="45">
      <c r="A294" s="353" t="s">
        <v>425</v>
      </c>
      <c r="B294" s="354" t="s">
        <v>426</v>
      </c>
      <c r="C294" s="355" t="s">
        <v>427</v>
      </c>
      <c r="D294" s="356">
        <v>30</v>
      </c>
      <c r="E294" s="356">
        <v>0</v>
      </c>
      <c r="F294" s="356">
        <v>30</v>
      </c>
      <c r="G294" s="356">
        <v>30</v>
      </c>
      <c r="H294" s="356">
        <f t="shared" si="29"/>
        <v>30</v>
      </c>
      <c r="I294" s="356">
        <v>30</v>
      </c>
      <c r="J294" s="356">
        <v>0</v>
      </c>
      <c r="K294" s="356">
        <v>0</v>
      </c>
      <c r="L294" s="356"/>
    </row>
    <row r="295" ht="15">
      <c r="A295" s="357"/>
      <c r="B295" s="85" t="s">
        <v>287</v>
      </c>
      <c r="C295" s="86"/>
      <c r="D295" s="86">
        <v>30</v>
      </c>
      <c r="E295" s="86">
        <v>0</v>
      </c>
      <c r="F295" s="86">
        <v>30</v>
      </c>
      <c r="G295" s="86">
        <v>30</v>
      </c>
      <c r="H295" s="86">
        <f t="shared" si="29"/>
        <v>30</v>
      </c>
      <c r="I295" s="86">
        <v>30</v>
      </c>
      <c r="J295" s="86">
        <v>0</v>
      </c>
      <c r="K295" s="86">
        <v>0</v>
      </c>
      <c r="L295" s="86"/>
    </row>
    <row r="296" ht="30">
      <c r="A296" s="357"/>
      <c r="B296" s="85" t="s">
        <v>370</v>
      </c>
      <c r="C296" s="86"/>
      <c r="D296" s="86">
        <v>0</v>
      </c>
      <c r="E296" s="86">
        <v>0</v>
      </c>
      <c r="F296" s="86">
        <v>0</v>
      </c>
      <c r="G296" s="86">
        <v>0</v>
      </c>
      <c r="H296" s="86">
        <f t="shared" si="29"/>
        <v>0</v>
      </c>
      <c r="I296" s="86">
        <v>0</v>
      </c>
      <c r="J296" s="86">
        <v>0</v>
      </c>
      <c r="K296" s="86">
        <v>0</v>
      </c>
      <c r="L296" s="86"/>
    </row>
    <row r="297" ht="15">
      <c r="A297" s="357"/>
      <c r="B297" s="85" t="s">
        <v>391</v>
      </c>
      <c r="C297" s="86"/>
      <c r="D297" s="86">
        <v>0</v>
      </c>
      <c r="E297" s="86">
        <v>0</v>
      </c>
      <c r="F297" s="86">
        <v>0</v>
      </c>
      <c r="G297" s="86">
        <v>0</v>
      </c>
      <c r="H297" s="86">
        <f t="shared" si="29"/>
        <v>0</v>
      </c>
      <c r="I297" s="86">
        <v>0</v>
      </c>
      <c r="J297" s="86">
        <v>0</v>
      </c>
      <c r="K297" s="86">
        <v>0</v>
      </c>
      <c r="L297" s="86"/>
      <c r="M297" s="247"/>
      <c r="N297" s="247"/>
      <c r="O297" s="247"/>
      <c r="P297" s="247"/>
    </row>
    <row r="298" ht="15">
      <c r="A298" s="357"/>
      <c r="B298" s="85" t="s">
        <v>392</v>
      </c>
      <c r="C298" s="86"/>
      <c r="D298" s="86">
        <v>30</v>
      </c>
      <c r="E298" s="86">
        <v>0</v>
      </c>
      <c r="F298" s="86">
        <v>30</v>
      </c>
      <c r="G298" s="86">
        <v>30</v>
      </c>
      <c r="H298" s="86">
        <f t="shared" si="29"/>
        <v>30</v>
      </c>
      <c r="I298" s="86">
        <v>30</v>
      </c>
      <c r="J298" s="86">
        <v>0</v>
      </c>
      <c r="K298" s="86">
        <v>0</v>
      </c>
      <c r="L298" s="86"/>
    </row>
    <row r="299" ht="15">
      <c r="A299" s="357"/>
      <c r="B299" s="85" t="s">
        <v>279</v>
      </c>
      <c r="C299" s="86"/>
      <c r="D299" s="86">
        <v>0</v>
      </c>
      <c r="E299" s="86">
        <v>0</v>
      </c>
      <c r="F299" s="86">
        <v>0</v>
      </c>
      <c r="G299" s="86">
        <v>0</v>
      </c>
      <c r="H299" s="86">
        <f t="shared" ref="H299:H362" si="31">E299+F299</f>
        <v>0</v>
      </c>
      <c r="I299" s="86">
        <v>0</v>
      </c>
      <c r="J299" s="86">
        <v>0</v>
      </c>
      <c r="K299" s="86">
        <v>0</v>
      </c>
      <c r="L299" s="86"/>
    </row>
    <row r="300" ht="45">
      <c r="A300" s="353" t="s">
        <v>428</v>
      </c>
      <c r="B300" s="354" t="s">
        <v>408</v>
      </c>
      <c r="C300" s="355" t="s">
        <v>427</v>
      </c>
      <c r="D300" s="356">
        <v>1551</v>
      </c>
      <c r="E300" s="356">
        <v>0</v>
      </c>
      <c r="F300" s="356">
        <v>1551</v>
      </c>
      <c r="G300" s="356">
        <v>1551</v>
      </c>
      <c r="H300" s="356">
        <f t="shared" si="31"/>
        <v>1551</v>
      </c>
      <c r="I300" s="356">
        <v>1551</v>
      </c>
      <c r="J300" s="356">
        <v>0</v>
      </c>
      <c r="K300" s="356">
        <v>0</v>
      </c>
      <c r="L300" s="356"/>
    </row>
    <row r="301" ht="15">
      <c r="A301" s="357"/>
      <c r="B301" s="85" t="s">
        <v>287</v>
      </c>
      <c r="C301" s="86"/>
      <c r="D301" s="86">
        <v>1551</v>
      </c>
      <c r="E301" s="86">
        <v>0</v>
      </c>
      <c r="F301" s="86">
        <v>1551</v>
      </c>
      <c r="G301" s="86">
        <v>1551</v>
      </c>
      <c r="H301" s="86">
        <f t="shared" si="31"/>
        <v>1551</v>
      </c>
      <c r="I301" s="86">
        <v>1551</v>
      </c>
      <c r="J301" s="86">
        <v>0</v>
      </c>
      <c r="K301" s="86">
        <v>0</v>
      </c>
      <c r="L301" s="86"/>
    </row>
    <row r="302" ht="30">
      <c r="A302" s="357"/>
      <c r="B302" s="85" t="s">
        <v>370</v>
      </c>
      <c r="C302" s="86"/>
      <c r="D302" s="86">
        <v>0</v>
      </c>
      <c r="E302" s="86">
        <v>0</v>
      </c>
      <c r="F302" s="86">
        <v>0</v>
      </c>
      <c r="G302" s="86">
        <v>0</v>
      </c>
      <c r="H302" s="86">
        <f t="shared" si="31"/>
        <v>0</v>
      </c>
      <c r="I302" s="86">
        <v>0</v>
      </c>
      <c r="J302" s="86">
        <v>0</v>
      </c>
      <c r="K302" s="86">
        <v>0</v>
      </c>
      <c r="L302" s="86"/>
    </row>
    <row r="303" ht="15">
      <c r="A303" s="357"/>
      <c r="B303" s="85" t="s">
        <v>391</v>
      </c>
      <c r="C303" s="86"/>
      <c r="D303" s="86">
        <v>0</v>
      </c>
      <c r="E303" s="86">
        <v>0</v>
      </c>
      <c r="F303" s="86">
        <v>0</v>
      </c>
      <c r="G303" s="86">
        <v>0</v>
      </c>
      <c r="H303" s="86">
        <f t="shared" si="31"/>
        <v>0</v>
      </c>
      <c r="I303" s="86">
        <v>0</v>
      </c>
      <c r="J303" s="86">
        <v>0</v>
      </c>
      <c r="K303" s="86">
        <v>0</v>
      </c>
      <c r="L303" s="86"/>
    </row>
    <row r="304" ht="15">
      <c r="A304" s="357"/>
      <c r="B304" s="85" t="s">
        <v>392</v>
      </c>
      <c r="C304" s="86"/>
      <c r="D304" s="86">
        <v>1551</v>
      </c>
      <c r="E304" s="86">
        <v>0</v>
      </c>
      <c r="F304" s="86">
        <v>1551</v>
      </c>
      <c r="G304" s="86">
        <v>1551</v>
      </c>
      <c r="H304" s="86">
        <f t="shared" si="31"/>
        <v>1551</v>
      </c>
      <c r="I304" s="86">
        <v>1551</v>
      </c>
      <c r="J304" s="86">
        <v>0</v>
      </c>
      <c r="K304" s="86">
        <v>0</v>
      </c>
      <c r="L304" s="86"/>
    </row>
    <row r="305" ht="15">
      <c r="A305" s="357"/>
      <c r="B305" s="85" t="s">
        <v>279</v>
      </c>
      <c r="C305" s="86"/>
      <c r="D305" s="86">
        <v>0</v>
      </c>
      <c r="E305" s="86">
        <v>0</v>
      </c>
      <c r="F305" s="86">
        <v>0</v>
      </c>
      <c r="G305" s="86">
        <v>0</v>
      </c>
      <c r="H305" s="86">
        <f t="shared" si="31"/>
        <v>0</v>
      </c>
      <c r="I305" s="86">
        <v>0</v>
      </c>
      <c r="J305" s="86">
        <v>0</v>
      </c>
      <c r="K305" s="86">
        <v>0</v>
      </c>
      <c r="L305" s="86"/>
    </row>
    <row r="306" ht="15">
      <c r="A306" s="357"/>
      <c r="B306" s="85" t="s">
        <v>403</v>
      </c>
      <c r="C306" s="86"/>
      <c r="D306" s="86">
        <v>0</v>
      </c>
      <c r="E306" s="86">
        <v>0</v>
      </c>
      <c r="F306" s="86">
        <v>0</v>
      </c>
      <c r="G306" s="86">
        <v>0</v>
      </c>
      <c r="H306" s="86">
        <f t="shared" si="31"/>
        <v>0</v>
      </c>
      <c r="I306" s="86">
        <v>0</v>
      </c>
      <c r="J306" s="86">
        <v>0</v>
      </c>
      <c r="K306" s="86">
        <v>0</v>
      </c>
      <c r="L306" s="86"/>
    </row>
    <row r="307" ht="15">
      <c r="A307" s="358" t="s">
        <v>133</v>
      </c>
      <c r="B307" s="359"/>
      <c r="C307" s="359"/>
      <c r="D307" s="359"/>
      <c r="E307" s="359"/>
      <c r="F307" s="359"/>
      <c r="G307" s="359"/>
      <c r="H307" s="359"/>
      <c r="I307" s="359"/>
      <c r="J307" s="359"/>
      <c r="K307" s="359"/>
      <c r="L307" s="360"/>
    </row>
    <row r="308" ht="45">
      <c r="A308" s="361" t="s">
        <v>429</v>
      </c>
      <c r="B308" s="362" t="s">
        <v>430</v>
      </c>
      <c r="C308" s="363" t="s">
        <v>431</v>
      </c>
      <c r="D308" s="364">
        <f>D309+D313</f>
        <v>35010.099999999999</v>
      </c>
      <c r="E308" s="364">
        <f>E309+E313</f>
        <v>34190.099999999999</v>
      </c>
      <c r="F308" s="364">
        <f>F309+F313</f>
        <v>820</v>
      </c>
      <c r="G308" s="364">
        <f>G309+G313</f>
        <v>820</v>
      </c>
      <c r="H308" s="364">
        <f t="shared" si="31"/>
        <v>35010.099999999999</v>
      </c>
      <c r="I308" s="364">
        <f>I309+I313</f>
        <v>820</v>
      </c>
      <c r="J308" s="364">
        <f>J309+J313</f>
        <v>1054.663</v>
      </c>
      <c r="K308" s="365">
        <f t="shared" ref="K308:K325" si="32">J308/H308*100</f>
        <v>3.0124535491186832</v>
      </c>
      <c r="L308" s="366"/>
    </row>
    <row r="309" ht="15">
      <c r="A309" s="367"/>
      <c r="B309" s="362" t="s">
        <v>287</v>
      </c>
      <c r="C309" s="366"/>
      <c r="D309" s="364">
        <f>D310+D311+D312</f>
        <v>820</v>
      </c>
      <c r="E309" s="364">
        <v>0</v>
      </c>
      <c r="F309" s="364">
        <f>F310+F311+F312</f>
        <v>820</v>
      </c>
      <c r="G309" s="364">
        <f>G310+G311+G312</f>
        <v>820</v>
      </c>
      <c r="H309" s="364">
        <f t="shared" si="31"/>
        <v>820</v>
      </c>
      <c r="I309" s="364">
        <f>I310+I311+I312</f>
        <v>820</v>
      </c>
      <c r="J309" s="364">
        <f>J310+J311+J312</f>
        <v>81.162999999999997</v>
      </c>
      <c r="K309" s="365">
        <f t="shared" si="32"/>
        <v>9.8979268292682931</v>
      </c>
      <c r="L309" s="366"/>
    </row>
    <row r="310" ht="30">
      <c r="A310" s="367"/>
      <c r="B310" s="368" t="s">
        <v>293</v>
      </c>
      <c r="C310" s="366"/>
      <c r="D310" s="364">
        <f t="shared" ref="D310:D313" si="33">D316+D322</f>
        <v>0</v>
      </c>
      <c r="E310" s="364">
        <f t="shared" ref="E310:E313" si="34">E316+E322</f>
        <v>0</v>
      </c>
      <c r="F310" s="364">
        <f t="shared" ref="F310:F313" si="35">F316+F322</f>
        <v>0</v>
      </c>
      <c r="G310" s="364">
        <f t="shared" ref="G310:G313" si="36">G316+G322</f>
        <v>0</v>
      </c>
      <c r="H310" s="364">
        <f t="shared" si="31"/>
        <v>0</v>
      </c>
      <c r="I310" s="364">
        <f t="shared" ref="I310:I313" si="37">I316+I322</f>
        <v>0</v>
      </c>
      <c r="J310" s="364">
        <f t="shared" ref="J310:J313" si="38">J316+J322</f>
        <v>0</v>
      </c>
      <c r="K310" s="365">
        <v>0</v>
      </c>
      <c r="L310" s="366"/>
    </row>
    <row r="311" ht="30">
      <c r="A311" s="367"/>
      <c r="B311" s="368" t="s">
        <v>289</v>
      </c>
      <c r="C311" s="366"/>
      <c r="D311" s="364">
        <f t="shared" si="33"/>
        <v>636</v>
      </c>
      <c r="E311" s="364">
        <f t="shared" si="34"/>
        <v>0</v>
      </c>
      <c r="F311" s="364">
        <f t="shared" si="35"/>
        <v>636</v>
      </c>
      <c r="G311" s="364">
        <f t="shared" si="36"/>
        <v>636</v>
      </c>
      <c r="H311" s="364">
        <f t="shared" si="31"/>
        <v>636</v>
      </c>
      <c r="I311" s="364">
        <f t="shared" si="37"/>
        <v>636</v>
      </c>
      <c r="J311" s="364">
        <f t="shared" si="38"/>
        <v>21.163</v>
      </c>
      <c r="K311" s="365">
        <f t="shared" si="32"/>
        <v>3.3275157232704404</v>
      </c>
      <c r="L311" s="366"/>
      <c r="M311" s="247"/>
      <c r="N311" s="247"/>
      <c r="O311" s="247"/>
      <c r="P311" s="247"/>
    </row>
    <row r="312" ht="15">
      <c r="A312" s="367"/>
      <c r="B312" s="362" t="s">
        <v>294</v>
      </c>
      <c r="C312" s="366"/>
      <c r="D312" s="364">
        <f t="shared" si="33"/>
        <v>184</v>
      </c>
      <c r="E312" s="364">
        <v>0</v>
      </c>
      <c r="F312" s="364">
        <f t="shared" si="35"/>
        <v>184</v>
      </c>
      <c r="G312" s="364">
        <f t="shared" si="36"/>
        <v>184</v>
      </c>
      <c r="H312" s="364">
        <f t="shared" si="31"/>
        <v>184</v>
      </c>
      <c r="I312" s="364">
        <f t="shared" si="37"/>
        <v>184</v>
      </c>
      <c r="J312" s="364">
        <f t="shared" si="38"/>
        <v>60</v>
      </c>
      <c r="K312" s="365">
        <f t="shared" si="32"/>
        <v>32.608695652173914</v>
      </c>
      <c r="L312" s="366"/>
    </row>
    <row r="313" ht="15">
      <c r="A313" s="367"/>
      <c r="B313" s="362" t="s">
        <v>279</v>
      </c>
      <c r="C313" s="366"/>
      <c r="D313" s="364">
        <f t="shared" si="33"/>
        <v>34190.099999999999</v>
      </c>
      <c r="E313" s="364">
        <f t="shared" si="34"/>
        <v>34190.099999999999</v>
      </c>
      <c r="F313" s="364">
        <f t="shared" si="35"/>
        <v>0</v>
      </c>
      <c r="G313" s="364">
        <f t="shared" si="36"/>
        <v>0</v>
      </c>
      <c r="H313" s="364">
        <f t="shared" si="31"/>
        <v>34190.099999999999</v>
      </c>
      <c r="I313" s="364">
        <f t="shared" si="37"/>
        <v>0</v>
      </c>
      <c r="J313" s="364">
        <f t="shared" si="38"/>
        <v>973.5</v>
      </c>
      <c r="K313" s="365">
        <f t="shared" si="32"/>
        <v>2.8473154509638756</v>
      </c>
      <c r="L313" s="366"/>
    </row>
    <row r="314" ht="45">
      <c r="A314" s="361" t="s">
        <v>432</v>
      </c>
      <c r="B314" s="362" t="s">
        <v>433</v>
      </c>
      <c r="C314" s="363" t="s">
        <v>434</v>
      </c>
      <c r="D314" s="366">
        <f>D315+D319</f>
        <v>100</v>
      </c>
      <c r="E314" s="366">
        <v>0</v>
      </c>
      <c r="F314" s="366">
        <f>F315+F319</f>
        <v>100</v>
      </c>
      <c r="G314" s="364">
        <f>G315+G319</f>
        <v>100</v>
      </c>
      <c r="H314" s="364">
        <f t="shared" si="31"/>
        <v>100</v>
      </c>
      <c r="I314" s="366">
        <f>I315+I319</f>
        <v>100</v>
      </c>
      <c r="J314" s="366">
        <f>J315+J319</f>
        <v>60</v>
      </c>
      <c r="K314" s="365">
        <f t="shared" si="32"/>
        <v>60</v>
      </c>
      <c r="L314" s="366"/>
    </row>
    <row r="315" ht="15">
      <c r="A315" s="367"/>
      <c r="B315" s="102" t="s">
        <v>287</v>
      </c>
      <c r="C315" s="97"/>
      <c r="D315" s="97">
        <f>D316+D317+D318</f>
        <v>100</v>
      </c>
      <c r="E315" s="97">
        <v>0</v>
      </c>
      <c r="F315" s="97">
        <f>F316+F317+F318</f>
        <v>100</v>
      </c>
      <c r="G315" s="369">
        <f>G316+G317+G318</f>
        <v>100</v>
      </c>
      <c r="H315" s="369">
        <f t="shared" si="31"/>
        <v>100</v>
      </c>
      <c r="I315" s="97">
        <f>I316+I317+I318</f>
        <v>100</v>
      </c>
      <c r="J315" s="97">
        <f>J316+J317+J318</f>
        <v>60</v>
      </c>
      <c r="K315" s="370">
        <f t="shared" si="32"/>
        <v>60</v>
      </c>
      <c r="L315" s="97"/>
    </row>
    <row r="316" ht="30">
      <c r="A316" s="367"/>
      <c r="B316" s="96" t="s">
        <v>293</v>
      </c>
      <c r="C316" s="97"/>
      <c r="D316" s="97">
        <v>0</v>
      </c>
      <c r="E316" s="97">
        <v>0</v>
      </c>
      <c r="F316" s="97">
        <v>0</v>
      </c>
      <c r="G316" s="369">
        <v>0</v>
      </c>
      <c r="H316" s="369">
        <f t="shared" si="31"/>
        <v>0</v>
      </c>
      <c r="I316" s="97">
        <v>0</v>
      </c>
      <c r="J316" s="97">
        <v>0</v>
      </c>
      <c r="K316" s="370">
        <v>0</v>
      </c>
      <c r="L316" s="97"/>
    </row>
    <row r="317" ht="15">
      <c r="A317" s="367"/>
      <c r="B317" s="102" t="s">
        <v>289</v>
      </c>
      <c r="C317" s="97"/>
      <c r="D317" s="97">
        <v>0</v>
      </c>
      <c r="E317" s="97">
        <v>0</v>
      </c>
      <c r="F317" s="97">
        <v>0</v>
      </c>
      <c r="G317" s="369">
        <v>0</v>
      </c>
      <c r="H317" s="369">
        <f t="shared" si="31"/>
        <v>0</v>
      </c>
      <c r="I317" s="97">
        <v>0</v>
      </c>
      <c r="J317" s="97">
        <v>0</v>
      </c>
      <c r="K317" s="370">
        <v>0</v>
      </c>
      <c r="L317" s="97"/>
    </row>
    <row r="318" ht="15">
      <c r="A318" s="367"/>
      <c r="B318" s="102" t="s">
        <v>294</v>
      </c>
      <c r="C318" s="97"/>
      <c r="D318" s="97">
        <v>100</v>
      </c>
      <c r="E318" s="97">
        <v>0</v>
      </c>
      <c r="F318" s="97">
        <v>100</v>
      </c>
      <c r="G318" s="369">
        <v>100</v>
      </c>
      <c r="H318" s="369">
        <f t="shared" si="31"/>
        <v>100</v>
      </c>
      <c r="I318" s="97">
        <v>100</v>
      </c>
      <c r="J318" s="97">
        <v>60</v>
      </c>
      <c r="K318" s="370">
        <f t="shared" si="32"/>
        <v>60</v>
      </c>
      <c r="L318" s="97"/>
      <c r="M318" s="247"/>
      <c r="N318" s="247"/>
      <c r="O318" s="247"/>
      <c r="P318" s="247"/>
    </row>
    <row r="319" ht="15">
      <c r="A319" s="367"/>
      <c r="B319" s="102" t="s">
        <v>279</v>
      </c>
      <c r="C319" s="97"/>
      <c r="D319" s="97">
        <v>0</v>
      </c>
      <c r="E319" s="97">
        <v>0</v>
      </c>
      <c r="F319" s="97">
        <v>0</v>
      </c>
      <c r="G319" s="369">
        <v>0</v>
      </c>
      <c r="H319" s="369">
        <f t="shared" si="31"/>
        <v>0</v>
      </c>
      <c r="I319" s="97">
        <v>0</v>
      </c>
      <c r="J319" s="97">
        <v>0</v>
      </c>
      <c r="K319" s="370">
        <v>0</v>
      </c>
      <c r="L319" s="97"/>
    </row>
    <row r="320" ht="45">
      <c r="A320" s="361" t="s">
        <v>435</v>
      </c>
      <c r="B320" s="362" t="s">
        <v>436</v>
      </c>
      <c r="C320" s="363" t="s">
        <v>437</v>
      </c>
      <c r="D320" s="366">
        <f>D321+D325</f>
        <v>34910.099999999999</v>
      </c>
      <c r="E320" s="366">
        <f>E321+E325</f>
        <v>34190.099999999999</v>
      </c>
      <c r="F320" s="366">
        <f>F321+F325</f>
        <v>720</v>
      </c>
      <c r="G320" s="364">
        <f>G321+G325</f>
        <v>720</v>
      </c>
      <c r="H320" s="364">
        <f t="shared" si="31"/>
        <v>34910.099999999999</v>
      </c>
      <c r="I320" s="366">
        <f>I321+I325</f>
        <v>720</v>
      </c>
      <c r="J320" s="366">
        <f>J321+J325</f>
        <v>994.66300000000001</v>
      </c>
      <c r="K320" s="365">
        <f t="shared" si="32"/>
        <v>2.8492126920289547</v>
      </c>
      <c r="L320" s="366"/>
    </row>
    <row r="321" ht="15">
      <c r="A321" s="367"/>
      <c r="B321" s="102" t="s">
        <v>287</v>
      </c>
      <c r="C321" s="97"/>
      <c r="D321" s="97">
        <f>D322+D323+D324</f>
        <v>720</v>
      </c>
      <c r="E321" s="97">
        <v>0</v>
      </c>
      <c r="F321" s="97">
        <f>F322+F323+F324</f>
        <v>720</v>
      </c>
      <c r="G321" s="369">
        <f>G322+G323+G324</f>
        <v>720</v>
      </c>
      <c r="H321" s="369">
        <f t="shared" si="31"/>
        <v>720</v>
      </c>
      <c r="I321" s="97">
        <f>I322+I323+I324</f>
        <v>720</v>
      </c>
      <c r="J321" s="97">
        <f>J322+J323+J324</f>
        <v>21.163</v>
      </c>
      <c r="K321" s="370">
        <f t="shared" si="32"/>
        <v>2.9393055555555554</v>
      </c>
      <c r="L321" s="97"/>
    </row>
    <row r="322" ht="15">
      <c r="A322" s="367"/>
      <c r="B322" s="96" t="s">
        <v>293</v>
      </c>
      <c r="C322" s="97"/>
      <c r="D322" s="97">
        <v>0</v>
      </c>
      <c r="E322" s="97">
        <v>0</v>
      </c>
      <c r="F322" s="97">
        <v>0</v>
      </c>
      <c r="G322" s="369">
        <v>0</v>
      </c>
      <c r="H322" s="369">
        <f t="shared" si="31"/>
        <v>0</v>
      </c>
      <c r="I322" s="97">
        <v>0</v>
      </c>
      <c r="J322" s="97">
        <v>0</v>
      </c>
      <c r="K322" s="370">
        <v>0</v>
      </c>
      <c r="L322" s="97"/>
    </row>
    <row r="323" ht="15">
      <c r="A323" s="367"/>
      <c r="B323" s="102" t="s">
        <v>289</v>
      </c>
      <c r="C323" s="97"/>
      <c r="D323" s="97">
        <v>636</v>
      </c>
      <c r="E323" s="97">
        <v>0</v>
      </c>
      <c r="F323" s="97">
        <v>636</v>
      </c>
      <c r="G323" s="369">
        <v>636</v>
      </c>
      <c r="H323" s="369">
        <f t="shared" si="31"/>
        <v>636</v>
      </c>
      <c r="I323" s="97">
        <v>636</v>
      </c>
      <c r="J323" s="97">
        <v>21.163</v>
      </c>
      <c r="K323" s="370">
        <f t="shared" si="32"/>
        <v>3.3275157232704404</v>
      </c>
      <c r="L323" s="97"/>
    </row>
    <row r="324" ht="15">
      <c r="A324" s="367"/>
      <c r="B324" s="102" t="s">
        <v>294</v>
      </c>
      <c r="C324" s="97"/>
      <c r="D324" s="97">
        <v>84</v>
      </c>
      <c r="E324" s="97">
        <v>0</v>
      </c>
      <c r="F324" s="97">
        <v>84</v>
      </c>
      <c r="G324" s="369">
        <v>84</v>
      </c>
      <c r="H324" s="369">
        <f t="shared" si="31"/>
        <v>84</v>
      </c>
      <c r="I324" s="97">
        <v>84</v>
      </c>
      <c r="J324" s="97">
        <v>0</v>
      </c>
      <c r="K324" s="370">
        <f t="shared" si="32"/>
        <v>0</v>
      </c>
      <c r="L324" s="97"/>
    </row>
    <row r="325" ht="15">
      <c r="A325" s="367"/>
      <c r="B325" s="102" t="s">
        <v>279</v>
      </c>
      <c r="C325" s="97"/>
      <c r="D325" s="97">
        <v>34190.099999999999</v>
      </c>
      <c r="E325" s="97">
        <v>34190.099999999999</v>
      </c>
      <c r="F325" s="97">
        <v>0</v>
      </c>
      <c r="G325" s="369">
        <v>0</v>
      </c>
      <c r="H325" s="369">
        <f t="shared" si="31"/>
        <v>34190.099999999999</v>
      </c>
      <c r="I325" s="97">
        <v>0</v>
      </c>
      <c r="J325" s="97">
        <v>973.5</v>
      </c>
      <c r="K325" s="370">
        <f t="shared" si="32"/>
        <v>2.8473154509638756</v>
      </c>
      <c r="L325" s="97"/>
      <c r="M325" s="247"/>
      <c r="N325" s="247"/>
      <c r="O325" s="247"/>
      <c r="P325" s="247"/>
    </row>
    <row r="326" ht="15">
      <c r="A326" s="371" t="s">
        <v>154</v>
      </c>
      <c r="B326" s="372"/>
      <c r="C326" s="372"/>
      <c r="D326" s="372"/>
      <c r="E326" s="372"/>
      <c r="F326" s="372"/>
      <c r="G326" s="372"/>
      <c r="H326" s="372"/>
      <c r="I326" s="372"/>
      <c r="J326" s="372"/>
      <c r="K326" s="372"/>
      <c r="L326" s="373"/>
    </row>
    <row r="327" ht="15">
      <c r="A327" s="374" t="s">
        <v>438</v>
      </c>
      <c r="B327" s="375" t="s">
        <v>439</v>
      </c>
      <c r="C327" s="376" t="s">
        <v>440</v>
      </c>
      <c r="D327" s="377" t="s">
        <v>441</v>
      </c>
      <c r="E327" s="377">
        <v>0</v>
      </c>
      <c r="F327" s="377" t="s">
        <v>441</v>
      </c>
      <c r="G327" s="377" t="s">
        <v>441</v>
      </c>
      <c r="H327" s="378" t="s">
        <v>441</v>
      </c>
      <c r="I327" s="377" t="s">
        <v>441</v>
      </c>
      <c r="J327" s="377">
        <v>2063.5479999999998</v>
      </c>
      <c r="K327" s="379">
        <v>10.6</v>
      </c>
      <c r="L327" s="380"/>
    </row>
    <row r="328" ht="15">
      <c r="A328" s="381"/>
      <c r="B328" s="375" t="s">
        <v>287</v>
      </c>
      <c r="C328" s="382"/>
      <c r="D328" s="377" t="s">
        <v>442</v>
      </c>
      <c r="E328" s="377">
        <v>0</v>
      </c>
      <c r="F328" s="377" t="s">
        <v>442</v>
      </c>
      <c r="G328" s="377" t="s">
        <v>442</v>
      </c>
      <c r="H328" s="377" t="s">
        <v>442</v>
      </c>
      <c r="I328" s="377" t="s">
        <v>442</v>
      </c>
      <c r="J328" s="377">
        <v>2063.5479999999998</v>
      </c>
      <c r="K328" s="379">
        <v>21.399999999999999</v>
      </c>
      <c r="L328" s="380"/>
    </row>
    <row r="329" ht="15">
      <c r="A329" s="381"/>
      <c r="B329" s="383" t="s">
        <v>293</v>
      </c>
      <c r="C329" s="382"/>
      <c r="D329" s="377">
        <v>0</v>
      </c>
      <c r="E329" s="377">
        <v>0</v>
      </c>
      <c r="F329" s="377">
        <v>0</v>
      </c>
      <c r="G329" s="377">
        <v>0</v>
      </c>
      <c r="H329" s="377">
        <v>0</v>
      </c>
      <c r="I329" s="377">
        <v>0</v>
      </c>
      <c r="J329" s="377">
        <v>0</v>
      </c>
      <c r="K329" s="379">
        <v>0</v>
      </c>
      <c r="L329" s="380"/>
    </row>
    <row r="330" ht="15">
      <c r="A330" s="381"/>
      <c r="B330" s="383" t="s">
        <v>289</v>
      </c>
      <c r="C330" s="382"/>
      <c r="D330" s="377">
        <v>485.80000000000001</v>
      </c>
      <c r="E330" s="377">
        <v>0</v>
      </c>
      <c r="F330" s="377">
        <v>485.80000000000001</v>
      </c>
      <c r="G330" s="377">
        <v>485.80000000000001</v>
      </c>
      <c r="H330" s="377">
        <v>485.80000000000001</v>
      </c>
      <c r="I330" s="377">
        <v>485.80000000000001</v>
      </c>
      <c r="J330" s="377">
        <v>33.493000000000002</v>
      </c>
      <c r="K330" s="379">
        <f>J330/F330*100</f>
        <v>6.8944009880609309</v>
      </c>
      <c r="L330" s="380"/>
    </row>
    <row r="331" ht="15">
      <c r="A331" s="381"/>
      <c r="B331" s="375" t="s">
        <v>294</v>
      </c>
      <c r="C331" s="382"/>
      <c r="D331" s="377" t="s">
        <v>443</v>
      </c>
      <c r="E331" s="377">
        <v>0</v>
      </c>
      <c r="F331" s="377" t="s">
        <v>443</v>
      </c>
      <c r="G331" s="377" t="s">
        <v>443</v>
      </c>
      <c r="H331" s="377" t="s">
        <v>443</v>
      </c>
      <c r="I331" s="377" t="s">
        <v>443</v>
      </c>
      <c r="J331" s="377">
        <v>2030.0550000000001</v>
      </c>
      <c r="K331" s="379">
        <v>22.199999999999999</v>
      </c>
      <c r="L331" s="380"/>
    </row>
    <row r="332" ht="15">
      <c r="A332" s="381"/>
      <c r="B332" s="375" t="s">
        <v>279</v>
      </c>
      <c r="C332" s="382"/>
      <c r="D332" s="377" t="s">
        <v>444</v>
      </c>
      <c r="E332" s="377">
        <v>0</v>
      </c>
      <c r="F332" s="377" t="s">
        <v>444</v>
      </c>
      <c r="G332" s="377" t="s">
        <v>444</v>
      </c>
      <c r="H332" s="377" t="s">
        <v>444</v>
      </c>
      <c r="I332" s="377" t="s">
        <v>444</v>
      </c>
      <c r="J332" s="377">
        <v>0</v>
      </c>
      <c r="K332" s="379">
        <v>0</v>
      </c>
      <c r="L332" s="380"/>
    </row>
    <row r="333" ht="15">
      <c r="A333" s="374" t="s">
        <v>445</v>
      </c>
      <c r="B333" s="375" t="s">
        <v>446</v>
      </c>
      <c r="C333" s="384" t="s">
        <v>447</v>
      </c>
      <c r="D333" s="377">
        <v>10</v>
      </c>
      <c r="E333" s="377">
        <v>0</v>
      </c>
      <c r="F333" s="377">
        <v>10</v>
      </c>
      <c r="G333" s="377">
        <v>10</v>
      </c>
      <c r="H333" s="377">
        <v>10</v>
      </c>
      <c r="I333" s="377">
        <v>10</v>
      </c>
      <c r="J333" s="377">
        <v>0</v>
      </c>
      <c r="K333" s="379">
        <f t="shared" ref="K333:K334" si="39">J333/F333</f>
        <v>0</v>
      </c>
      <c r="L333" s="380"/>
    </row>
    <row r="334" ht="15">
      <c r="A334" s="385"/>
      <c r="B334" s="111" t="s">
        <v>287</v>
      </c>
      <c r="C334" s="386"/>
      <c r="D334" s="387">
        <v>10</v>
      </c>
      <c r="E334" s="387">
        <v>0</v>
      </c>
      <c r="F334" s="387">
        <v>10</v>
      </c>
      <c r="G334" s="387">
        <v>10</v>
      </c>
      <c r="H334" s="387">
        <v>10</v>
      </c>
      <c r="I334" s="387">
        <v>10</v>
      </c>
      <c r="J334" s="387">
        <v>0</v>
      </c>
      <c r="K334" s="388">
        <f t="shared" si="39"/>
        <v>0</v>
      </c>
      <c r="L334" s="110"/>
    </row>
    <row r="335" ht="15">
      <c r="A335" s="385"/>
      <c r="B335" s="116" t="s">
        <v>293</v>
      </c>
      <c r="C335" s="386"/>
      <c r="D335" s="387">
        <v>0</v>
      </c>
      <c r="E335" s="387">
        <v>0</v>
      </c>
      <c r="F335" s="387">
        <v>0</v>
      </c>
      <c r="G335" s="387">
        <v>0</v>
      </c>
      <c r="H335" s="387">
        <v>0</v>
      </c>
      <c r="I335" s="387">
        <v>0</v>
      </c>
      <c r="J335" s="387">
        <v>0</v>
      </c>
      <c r="K335" s="388">
        <v>0</v>
      </c>
      <c r="L335" s="110"/>
    </row>
    <row r="336" ht="15">
      <c r="A336" s="385"/>
      <c r="B336" s="111" t="s">
        <v>289</v>
      </c>
      <c r="C336" s="386"/>
      <c r="D336" s="387">
        <v>0</v>
      </c>
      <c r="E336" s="387">
        <v>0</v>
      </c>
      <c r="F336" s="387">
        <v>0</v>
      </c>
      <c r="G336" s="387">
        <v>0</v>
      </c>
      <c r="H336" s="387">
        <v>0</v>
      </c>
      <c r="I336" s="387">
        <v>0</v>
      </c>
      <c r="J336" s="387">
        <v>0</v>
      </c>
      <c r="K336" s="388">
        <v>0</v>
      </c>
      <c r="L336" s="110"/>
    </row>
    <row r="337" ht="15">
      <c r="A337" s="385"/>
      <c r="B337" s="111" t="s">
        <v>294</v>
      </c>
      <c r="C337" s="386"/>
      <c r="D337" s="387">
        <v>10</v>
      </c>
      <c r="E337" s="387">
        <v>0</v>
      </c>
      <c r="F337" s="387">
        <v>10</v>
      </c>
      <c r="G337" s="387">
        <v>10</v>
      </c>
      <c r="H337" s="387">
        <v>10</v>
      </c>
      <c r="I337" s="387">
        <v>10</v>
      </c>
      <c r="J337" s="387">
        <v>0</v>
      </c>
      <c r="K337" s="388">
        <v>0</v>
      </c>
      <c r="L337" s="110"/>
    </row>
    <row r="338" ht="15">
      <c r="A338" s="385"/>
      <c r="B338" s="111" t="s">
        <v>279</v>
      </c>
      <c r="C338" s="386"/>
      <c r="D338" s="387">
        <v>0</v>
      </c>
      <c r="E338" s="387">
        <v>0</v>
      </c>
      <c r="F338" s="387">
        <v>0</v>
      </c>
      <c r="G338" s="387">
        <v>0</v>
      </c>
      <c r="H338" s="387">
        <v>0</v>
      </c>
      <c r="I338" s="387">
        <v>0</v>
      </c>
      <c r="J338" s="387">
        <v>0</v>
      </c>
      <c r="K338" s="388">
        <v>0</v>
      </c>
      <c r="L338" s="110"/>
    </row>
    <row r="339" ht="15">
      <c r="A339" s="374" t="s">
        <v>448</v>
      </c>
      <c r="B339" s="375" t="s">
        <v>449</v>
      </c>
      <c r="C339" s="376" t="s">
        <v>450</v>
      </c>
      <c r="D339" s="377" t="s">
        <v>451</v>
      </c>
      <c r="E339" s="377">
        <v>0</v>
      </c>
      <c r="F339" s="377" t="s">
        <v>451</v>
      </c>
      <c r="G339" s="377" t="s">
        <v>451</v>
      </c>
      <c r="H339" s="377" t="s">
        <v>451</v>
      </c>
      <c r="I339" s="377" t="s">
        <v>451</v>
      </c>
      <c r="J339" s="389">
        <f>J340+J344</f>
        <v>2063.5480000000002</v>
      </c>
      <c r="K339" s="390">
        <v>10.57</v>
      </c>
      <c r="L339" s="391"/>
      <c r="M339" s="247"/>
      <c r="N339" s="247"/>
      <c r="O339" s="247"/>
      <c r="P339" s="247"/>
    </row>
    <row r="340" ht="15">
      <c r="A340" s="385"/>
      <c r="B340" s="111" t="s">
        <v>287</v>
      </c>
      <c r="C340" s="392"/>
      <c r="D340" s="387" t="s">
        <v>452</v>
      </c>
      <c r="E340" s="387">
        <v>0</v>
      </c>
      <c r="F340" s="387" t="s">
        <v>452</v>
      </c>
      <c r="G340" s="387" t="s">
        <v>452</v>
      </c>
      <c r="H340" s="387" t="s">
        <v>452</v>
      </c>
      <c r="I340" s="387" t="s">
        <v>452</v>
      </c>
      <c r="J340" s="393">
        <f>SUM(J341:J343)</f>
        <v>2063.5480000000002</v>
      </c>
      <c r="K340" s="394">
        <v>21.460000000000001</v>
      </c>
      <c r="L340" s="395"/>
    </row>
    <row r="341" ht="15">
      <c r="A341" s="385"/>
      <c r="B341" s="116" t="s">
        <v>293</v>
      </c>
      <c r="C341" s="392"/>
      <c r="D341" s="387">
        <v>0</v>
      </c>
      <c r="E341" s="387">
        <v>0</v>
      </c>
      <c r="F341" s="387">
        <v>0</v>
      </c>
      <c r="G341" s="387">
        <v>0</v>
      </c>
      <c r="H341" s="387">
        <v>0</v>
      </c>
      <c r="I341" s="387">
        <v>0</v>
      </c>
      <c r="J341" s="393">
        <v>0</v>
      </c>
      <c r="K341" s="394">
        <v>0</v>
      </c>
      <c r="L341" s="395"/>
    </row>
    <row r="342" ht="15">
      <c r="A342" s="385"/>
      <c r="B342" s="111" t="s">
        <v>289</v>
      </c>
      <c r="C342" s="392"/>
      <c r="D342" s="387">
        <v>485.80000000000001</v>
      </c>
      <c r="E342" s="387">
        <v>0</v>
      </c>
      <c r="F342" s="387">
        <v>485.80000000000001</v>
      </c>
      <c r="G342" s="387">
        <v>485.80000000000001</v>
      </c>
      <c r="H342" s="387">
        <v>485.80000000000001</v>
      </c>
      <c r="I342" s="387">
        <v>485.80000000000001</v>
      </c>
      <c r="J342" s="393">
        <v>33.493000000000002</v>
      </c>
      <c r="K342" s="394">
        <v>6.9000000000000004</v>
      </c>
      <c r="L342" s="395"/>
    </row>
    <row r="343" ht="15">
      <c r="A343" s="385"/>
      <c r="B343" s="111" t="s">
        <v>294</v>
      </c>
      <c r="C343" s="392"/>
      <c r="D343" s="387" t="s">
        <v>453</v>
      </c>
      <c r="E343" s="387">
        <v>0</v>
      </c>
      <c r="F343" s="387" t="s">
        <v>453</v>
      </c>
      <c r="G343" s="387" t="s">
        <v>453</v>
      </c>
      <c r="H343" s="387" t="s">
        <v>453</v>
      </c>
      <c r="I343" s="387" t="s">
        <v>453</v>
      </c>
      <c r="J343" s="393">
        <v>2030.0550000000001</v>
      </c>
      <c r="K343" s="394">
        <v>22.199999999999999</v>
      </c>
      <c r="L343" s="395"/>
    </row>
    <row r="344" ht="15">
      <c r="A344" s="385"/>
      <c r="B344" s="111" t="s">
        <v>279</v>
      </c>
      <c r="C344" s="392"/>
      <c r="D344" s="387" t="s">
        <v>444</v>
      </c>
      <c r="E344" s="387">
        <v>0</v>
      </c>
      <c r="F344" s="387" t="s">
        <v>444</v>
      </c>
      <c r="G344" s="387" t="s">
        <v>444</v>
      </c>
      <c r="H344" s="387" t="s">
        <v>444</v>
      </c>
      <c r="I344" s="387" t="s">
        <v>444</v>
      </c>
      <c r="J344" s="393">
        <v>0</v>
      </c>
      <c r="K344" s="394">
        <v>0</v>
      </c>
      <c r="L344" s="395"/>
    </row>
    <row r="345" ht="15">
      <c r="A345" s="396" t="s">
        <v>174</v>
      </c>
      <c r="B345" s="397"/>
      <c r="C345" s="397"/>
      <c r="D345" s="397"/>
      <c r="E345" s="397"/>
      <c r="F345" s="397"/>
      <c r="G345" s="397"/>
      <c r="H345" s="397"/>
      <c r="I345" s="397"/>
      <c r="J345" s="397"/>
      <c r="K345" s="397"/>
      <c r="L345" s="398"/>
      <c r="M345" s="247"/>
      <c r="N345" s="247"/>
      <c r="O345" s="247"/>
      <c r="P345" s="247"/>
    </row>
    <row r="346" ht="15">
      <c r="A346" s="399" t="s">
        <v>454</v>
      </c>
      <c r="B346" s="400" t="s">
        <v>455</v>
      </c>
      <c r="C346" s="401">
        <v>10</v>
      </c>
      <c r="D346" s="402">
        <v>25839.400000000001</v>
      </c>
      <c r="E346" s="402">
        <v>0</v>
      </c>
      <c r="F346" s="402">
        <v>34691.75</v>
      </c>
      <c r="G346" s="402">
        <v>34691.75</v>
      </c>
      <c r="H346" s="402">
        <v>34691.75</v>
      </c>
      <c r="I346" s="402">
        <v>34691.75</v>
      </c>
      <c r="J346" s="402">
        <v>1253.614</v>
      </c>
      <c r="K346" s="403">
        <v>3.6135795974547298</v>
      </c>
      <c r="L346" s="404"/>
    </row>
    <row r="347" ht="15">
      <c r="A347" s="405"/>
      <c r="B347" s="400" t="s">
        <v>287</v>
      </c>
      <c r="C347" s="406"/>
      <c r="D347" s="402">
        <v>25839.400000000001</v>
      </c>
      <c r="E347" s="402">
        <v>0</v>
      </c>
      <c r="F347" s="402">
        <v>34691.75</v>
      </c>
      <c r="G347" s="402">
        <v>34691.75</v>
      </c>
      <c r="H347" s="402">
        <v>34691.75</v>
      </c>
      <c r="I347" s="402">
        <v>34691.75</v>
      </c>
      <c r="J347" s="402">
        <v>1253.614</v>
      </c>
      <c r="K347" s="403">
        <v>3.6135795974547298</v>
      </c>
      <c r="L347" s="404"/>
    </row>
    <row r="348" ht="15">
      <c r="A348" s="405"/>
      <c r="B348" s="400" t="s">
        <v>293</v>
      </c>
      <c r="C348" s="406"/>
      <c r="D348" s="402">
        <v>336.39999999999998</v>
      </c>
      <c r="E348" s="402">
        <v>0</v>
      </c>
      <c r="F348" s="402">
        <v>414.19999999999999</v>
      </c>
      <c r="G348" s="402">
        <v>414.19999999999999</v>
      </c>
      <c r="H348" s="402">
        <v>414.19999999999999</v>
      </c>
      <c r="I348" s="402">
        <v>414.19999999999999</v>
      </c>
      <c r="J348" s="402">
        <v>131.80199999999999</v>
      </c>
      <c r="K348" s="403">
        <v>31.820859488170001</v>
      </c>
      <c r="L348" s="404"/>
    </row>
    <row r="349" ht="15">
      <c r="A349" s="405"/>
      <c r="B349" s="400" t="s">
        <v>289</v>
      </c>
      <c r="C349" s="406"/>
      <c r="D349" s="402">
        <v>24713</v>
      </c>
      <c r="E349" s="402">
        <v>0</v>
      </c>
      <c r="F349" s="402">
        <v>33456.300000000003</v>
      </c>
      <c r="G349" s="402">
        <v>33456.300000000003</v>
      </c>
      <c r="H349" s="402">
        <v>33456.300000000003</v>
      </c>
      <c r="I349" s="402">
        <v>33456.300000000003</v>
      </c>
      <c r="J349" s="402">
        <v>864.24199999999996</v>
      </c>
      <c r="K349" s="403">
        <v>2.5831965877876502</v>
      </c>
      <c r="L349" s="404"/>
    </row>
    <row r="350" ht="15">
      <c r="A350" s="405"/>
      <c r="B350" s="400" t="s">
        <v>294</v>
      </c>
      <c r="C350" s="406"/>
      <c r="D350" s="402">
        <v>790</v>
      </c>
      <c r="E350" s="402">
        <v>0</v>
      </c>
      <c r="F350" s="402">
        <v>821.25</v>
      </c>
      <c r="G350" s="402">
        <v>821.25</v>
      </c>
      <c r="H350" s="402">
        <v>821.25</v>
      </c>
      <c r="I350" s="402">
        <v>821.25</v>
      </c>
      <c r="J350" s="402">
        <v>257.56999999999999</v>
      </c>
      <c r="K350" s="403">
        <v>31.3631659056317</v>
      </c>
      <c r="L350" s="404"/>
    </row>
    <row r="351" ht="15">
      <c r="A351" s="405"/>
      <c r="B351" s="400" t="s">
        <v>279</v>
      </c>
      <c r="C351" s="406"/>
      <c r="D351" s="402">
        <v>0</v>
      </c>
      <c r="E351" s="402">
        <v>0</v>
      </c>
      <c r="F351" s="402">
        <v>0</v>
      </c>
      <c r="G351" s="402">
        <v>0</v>
      </c>
      <c r="H351" s="402">
        <v>0</v>
      </c>
      <c r="I351" s="402">
        <v>0</v>
      </c>
      <c r="J351" s="402">
        <v>0</v>
      </c>
      <c r="K351" s="403">
        <v>0</v>
      </c>
      <c r="L351" s="404"/>
      <c r="M351" s="247"/>
      <c r="N351" s="247"/>
      <c r="O351" s="247"/>
      <c r="P351" s="247"/>
    </row>
    <row r="352" ht="15">
      <c r="A352" s="399" t="s">
        <v>456</v>
      </c>
      <c r="B352" s="400" t="s">
        <v>457</v>
      </c>
      <c r="C352" s="401">
        <v>1040100000</v>
      </c>
      <c r="D352" s="402">
        <v>25799.400000000001</v>
      </c>
      <c r="E352" s="402">
        <v>0</v>
      </c>
      <c r="F352" s="402">
        <v>34620.5</v>
      </c>
      <c r="G352" s="402">
        <v>34620.5</v>
      </c>
      <c r="H352" s="402">
        <v>34620.5</v>
      </c>
      <c r="I352" s="402">
        <v>34620.5</v>
      </c>
      <c r="J352" s="402">
        <v>1234.682</v>
      </c>
      <c r="K352" s="403">
        <v>3.5663320864805499</v>
      </c>
      <c r="L352" s="404"/>
    </row>
    <row r="353" ht="15">
      <c r="A353" s="405"/>
      <c r="B353" s="407" t="s">
        <v>287</v>
      </c>
      <c r="C353" s="406"/>
      <c r="D353" s="408">
        <v>25799.400000000001</v>
      </c>
      <c r="E353" s="408">
        <v>0</v>
      </c>
      <c r="F353" s="408">
        <v>34620.5</v>
      </c>
      <c r="G353" s="408">
        <v>34620.5</v>
      </c>
      <c r="H353" s="408">
        <v>34620.5</v>
      </c>
      <c r="I353" s="408">
        <v>34620.5</v>
      </c>
      <c r="J353" s="408">
        <v>1234.682</v>
      </c>
      <c r="K353" s="409">
        <v>3.5663320864805499</v>
      </c>
      <c r="L353" s="410"/>
    </row>
    <row r="354" ht="15">
      <c r="A354" s="405"/>
      <c r="B354" s="407" t="s">
        <v>293</v>
      </c>
      <c r="C354" s="406"/>
      <c r="D354" s="408">
        <v>336.39999999999998</v>
      </c>
      <c r="E354" s="408">
        <v>0</v>
      </c>
      <c r="F354" s="408">
        <v>414.19999999999999</v>
      </c>
      <c r="G354" s="408">
        <v>414.19999999999999</v>
      </c>
      <c r="H354" s="408">
        <v>414.19999999999999</v>
      </c>
      <c r="I354" s="408">
        <v>414.19999999999999</v>
      </c>
      <c r="J354" s="408">
        <v>131.80199999999999</v>
      </c>
      <c r="K354" s="409">
        <v>31.820859488170001</v>
      </c>
      <c r="L354" s="410"/>
    </row>
    <row r="355" ht="15">
      <c r="A355" s="405"/>
      <c r="B355" s="407" t="s">
        <v>289</v>
      </c>
      <c r="C355" s="406"/>
      <c r="D355" s="408">
        <v>24713</v>
      </c>
      <c r="E355" s="408">
        <v>0</v>
      </c>
      <c r="F355" s="408">
        <v>33456.300000000003</v>
      </c>
      <c r="G355" s="408">
        <v>33456.300000000003</v>
      </c>
      <c r="H355" s="408">
        <v>33456.300000000003</v>
      </c>
      <c r="I355" s="408">
        <v>33456.300000000003</v>
      </c>
      <c r="J355" s="408">
        <v>864.24199999999996</v>
      </c>
      <c r="K355" s="409">
        <v>2.5831965877876502</v>
      </c>
      <c r="L355" s="410"/>
    </row>
    <row r="356" ht="15">
      <c r="A356" s="405"/>
      <c r="B356" s="407" t="s">
        <v>294</v>
      </c>
      <c r="C356" s="406"/>
      <c r="D356" s="408">
        <v>750</v>
      </c>
      <c r="E356" s="408">
        <v>0</v>
      </c>
      <c r="F356" s="408">
        <v>750</v>
      </c>
      <c r="G356" s="408">
        <v>750</v>
      </c>
      <c r="H356" s="408">
        <v>750</v>
      </c>
      <c r="I356" s="408">
        <v>750</v>
      </c>
      <c r="J356" s="408">
        <v>238.63800000000001</v>
      </c>
      <c r="K356" s="409">
        <v>31.8184</v>
      </c>
      <c r="L356" s="410"/>
    </row>
    <row r="357" ht="15">
      <c r="A357" s="405"/>
      <c r="B357" s="407" t="s">
        <v>279</v>
      </c>
      <c r="C357" s="406"/>
      <c r="D357" s="408">
        <v>0</v>
      </c>
      <c r="E357" s="408">
        <v>0</v>
      </c>
      <c r="F357" s="408">
        <v>0</v>
      </c>
      <c r="G357" s="408">
        <v>0</v>
      </c>
      <c r="H357" s="408">
        <v>0</v>
      </c>
      <c r="I357" s="408">
        <v>0</v>
      </c>
      <c r="J357" s="408">
        <v>0</v>
      </c>
      <c r="K357" s="409">
        <v>0</v>
      </c>
      <c r="L357" s="410"/>
      <c r="M357" s="247"/>
      <c r="N357" s="247"/>
      <c r="O357" s="247"/>
      <c r="P357" s="247"/>
    </row>
    <row r="358" ht="15">
      <c r="A358" s="399" t="s">
        <v>458</v>
      </c>
      <c r="B358" s="400" t="s">
        <v>459</v>
      </c>
      <c r="C358" s="401">
        <v>1040200000</v>
      </c>
      <c r="D358" s="402">
        <v>40</v>
      </c>
      <c r="E358" s="402">
        <v>0</v>
      </c>
      <c r="F358" s="402">
        <v>71.25</v>
      </c>
      <c r="G358" s="402">
        <v>71.25</v>
      </c>
      <c r="H358" s="402">
        <v>71.25</v>
      </c>
      <c r="I358" s="402">
        <v>71.25</v>
      </c>
      <c r="J358" s="402">
        <v>18.931999999999999</v>
      </c>
      <c r="K358" s="403">
        <v>26.571228070175401</v>
      </c>
      <c r="L358" s="404"/>
    </row>
    <row r="359" ht="15">
      <c r="A359" s="405"/>
      <c r="B359" s="407" t="s">
        <v>287</v>
      </c>
      <c r="C359" s="406"/>
      <c r="D359" s="408">
        <v>40</v>
      </c>
      <c r="E359" s="408">
        <v>0</v>
      </c>
      <c r="F359" s="408">
        <v>71.25</v>
      </c>
      <c r="G359" s="408">
        <v>71.25</v>
      </c>
      <c r="H359" s="408">
        <v>71.25</v>
      </c>
      <c r="I359" s="408">
        <v>71.25</v>
      </c>
      <c r="J359" s="408">
        <v>18.931999999999999</v>
      </c>
      <c r="K359" s="409">
        <v>0</v>
      </c>
      <c r="L359" s="410"/>
    </row>
    <row r="360" ht="15">
      <c r="A360" s="405"/>
      <c r="B360" s="407" t="s">
        <v>460</v>
      </c>
      <c r="C360" s="406"/>
      <c r="D360" s="408">
        <v>0</v>
      </c>
      <c r="E360" s="408">
        <v>0</v>
      </c>
      <c r="F360" s="408">
        <v>0</v>
      </c>
      <c r="G360" s="408">
        <v>0</v>
      </c>
      <c r="H360" s="408">
        <v>0</v>
      </c>
      <c r="I360" s="408">
        <v>0</v>
      </c>
      <c r="J360" s="408">
        <v>0</v>
      </c>
      <c r="K360" s="409">
        <v>0</v>
      </c>
      <c r="L360" s="410"/>
    </row>
    <row r="361" ht="15">
      <c r="A361" s="405"/>
      <c r="B361" s="407" t="s">
        <v>289</v>
      </c>
      <c r="C361" s="406"/>
      <c r="D361" s="408">
        <v>0</v>
      </c>
      <c r="E361" s="408">
        <v>0</v>
      </c>
      <c r="F361" s="408">
        <v>0</v>
      </c>
      <c r="G361" s="408">
        <v>0</v>
      </c>
      <c r="H361" s="408">
        <v>0</v>
      </c>
      <c r="I361" s="408">
        <v>0</v>
      </c>
      <c r="J361" s="408">
        <v>0</v>
      </c>
      <c r="K361" s="409">
        <v>0</v>
      </c>
      <c r="L361" s="410"/>
    </row>
    <row r="362" ht="15">
      <c r="A362" s="405"/>
      <c r="B362" s="407" t="s">
        <v>461</v>
      </c>
      <c r="C362" s="406"/>
      <c r="D362" s="408">
        <v>40</v>
      </c>
      <c r="E362" s="408">
        <v>0</v>
      </c>
      <c r="F362" s="408">
        <v>71.25</v>
      </c>
      <c r="G362" s="408">
        <v>71.25</v>
      </c>
      <c r="H362" s="408">
        <v>71.25</v>
      </c>
      <c r="I362" s="408">
        <v>71.25</v>
      </c>
      <c r="J362" s="408">
        <v>18.931999999999999</v>
      </c>
      <c r="K362" s="409">
        <v>26.571228070175401</v>
      </c>
      <c r="L362" s="410"/>
    </row>
    <row r="363" ht="15">
      <c r="A363" s="405"/>
      <c r="B363" s="407" t="s">
        <v>279</v>
      </c>
      <c r="C363" s="406"/>
      <c r="D363" s="408">
        <v>0</v>
      </c>
      <c r="E363" s="408">
        <v>0</v>
      </c>
      <c r="F363" s="408">
        <v>0</v>
      </c>
      <c r="G363" s="408">
        <v>0</v>
      </c>
      <c r="H363" s="408">
        <v>0</v>
      </c>
      <c r="I363" s="408">
        <v>0</v>
      </c>
      <c r="J363" s="408">
        <v>0</v>
      </c>
      <c r="K363" s="409">
        <v>0</v>
      </c>
      <c r="L363" s="410"/>
      <c r="M363" s="247"/>
      <c r="N363" s="247"/>
      <c r="O363" s="247"/>
      <c r="P363" s="247"/>
    </row>
    <row r="364" ht="15">
      <c r="A364" s="411" t="s">
        <v>186</v>
      </c>
      <c r="B364" s="412"/>
      <c r="C364" s="412"/>
      <c r="D364" s="412"/>
      <c r="E364" s="412"/>
      <c r="F364" s="412"/>
      <c r="G364" s="412"/>
      <c r="H364" s="412"/>
      <c r="I364" s="412"/>
      <c r="J364" s="412"/>
      <c r="K364" s="412"/>
      <c r="L364" s="413"/>
    </row>
    <row r="365" ht="15">
      <c r="A365" s="414" t="s">
        <v>462</v>
      </c>
      <c r="B365" s="415" t="s">
        <v>463</v>
      </c>
      <c r="C365" s="416">
        <v>11</v>
      </c>
      <c r="D365" s="417">
        <f>D366+D371</f>
        <v>25395.799999999999</v>
      </c>
      <c r="E365" s="417">
        <v>0</v>
      </c>
      <c r="F365" s="417">
        <f>F366+F371</f>
        <v>27053.299999999999</v>
      </c>
      <c r="G365" s="417">
        <f>G366+G371</f>
        <v>27053.299999999999</v>
      </c>
      <c r="H365" s="417">
        <f t="shared" ref="H363:H426" si="40">E365+F365</f>
        <v>27053.299999999999</v>
      </c>
      <c r="I365" s="417">
        <f>I366+I371</f>
        <v>27053.299999999999</v>
      </c>
      <c r="J365" s="417">
        <f>J366+J371</f>
        <v>3972.7150000000001</v>
      </c>
      <c r="K365" s="418">
        <f t="shared" ref="K365:K428" si="41">J365/F365*100</f>
        <v>14.684770434660468</v>
      </c>
      <c r="L365" s="419"/>
    </row>
    <row r="366" ht="15">
      <c r="A366" s="420"/>
      <c r="B366" s="415" t="s">
        <v>287</v>
      </c>
      <c r="C366" s="419"/>
      <c r="D366" s="417">
        <f>D367+D368+D369</f>
        <v>25395.799999999999</v>
      </c>
      <c r="E366" s="417">
        <v>0</v>
      </c>
      <c r="F366" s="417">
        <f>F367+F368+F369+F370</f>
        <v>27053.299999999999</v>
      </c>
      <c r="G366" s="417">
        <f>G367+G368+G369+G370</f>
        <v>27053.299999999999</v>
      </c>
      <c r="H366" s="417">
        <f t="shared" si="40"/>
        <v>27053.299999999999</v>
      </c>
      <c r="I366" s="417">
        <f>I367+I368+I369+I370</f>
        <v>27053.299999999999</v>
      </c>
      <c r="J366" s="417">
        <f>J367+J368+J369+J370</f>
        <v>3972.7150000000001</v>
      </c>
      <c r="K366" s="418">
        <f t="shared" si="41"/>
        <v>14.684770434660468</v>
      </c>
      <c r="L366" s="419"/>
    </row>
    <row r="367" ht="15">
      <c r="A367" s="420"/>
      <c r="B367" s="421" t="s">
        <v>293</v>
      </c>
      <c r="C367" s="419"/>
      <c r="D367" s="417">
        <f t="shared" ref="D367:D371" si="42">D374</f>
        <v>0</v>
      </c>
      <c r="E367" s="417">
        <v>0</v>
      </c>
      <c r="F367" s="417">
        <f t="shared" ref="F367:F371" si="43">F374</f>
        <v>0</v>
      </c>
      <c r="G367" s="417">
        <f t="shared" ref="G367:G371" si="44">G374</f>
        <v>0</v>
      </c>
      <c r="H367" s="417">
        <f t="shared" si="40"/>
        <v>0</v>
      </c>
      <c r="I367" s="417">
        <f t="shared" ref="I367:I371" si="45">I374</f>
        <v>0</v>
      </c>
      <c r="J367" s="417">
        <f t="shared" ref="J367:J371" si="46">J374</f>
        <v>0</v>
      </c>
      <c r="K367" s="418">
        <v>0</v>
      </c>
      <c r="L367" s="419"/>
    </row>
    <row r="368" ht="15">
      <c r="A368" s="420"/>
      <c r="B368" s="415" t="s">
        <v>289</v>
      </c>
      <c r="C368" s="419"/>
      <c r="D368" s="417">
        <f t="shared" si="42"/>
        <v>16.800000000000001</v>
      </c>
      <c r="E368" s="417">
        <v>0</v>
      </c>
      <c r="F368" s="417">
        <f t="shared" si="43"/>
        <v>19.800000000000001</v>
      </c>
      <c r="G368" s="417">
        <f t="shared" si="44"/>
        <v>19.800000000000001</v>
      </c>
      <c r="H368" s="417">
        <f t="shared" si="40"/>
        <v>19.800000000000001</v>
      </c>
      <c r="I368" s="417">
        <f t="shared" si="45"/>
        <v>19.800000000000001</v>
      </c>
      <c r="J368" s="417">
        <f t="shared" si="46"/>
        <v>2.4100000000000001</v>
      </c>
      <c r="K368" s="418">
        <f t="shared" si="41"/>
        <v>12.171717171717173</v>
      </c>
      <c r="L368" s="419"/>
    </row>
    <row r="369" ht="15">
      <c r="A369" s="420"/>
      <c r="B369" s="415" t="s">
        <v>464</v>
      </c>
      <c r="C369" s="419"/>
      <c r="D369" s="417">
        <f t="shared" si="42"/>
        <v>25379</v>
      </c>
      <c r="E369" s="417">
        <v>0</v>
      </c>
      <c r="F369" s="417">
        <f t="shared" si="43"/>
        <v>27033.5</v>
      </c>
      <c r="G369" s="417">
        <f t="shared" si="44"/>
        <v>27033.5</v>
      </c>
      <c r="H369" s="417">
        <f t="shared" si="40"/>
        <v>27033.5</v>
      </c>
      <c r="I369" s="417">
        <f t="shared" si="45"/>
        <v>27033.5</v>
      </c>
      <c r="J369" s="417">
        <f t="shared" si="46"/>
        <v>3970.3050000000003</v>
      </c>
      <c r="K369" s="418">
        <f t="shared" si="41"/>
        <v>14.686611056651932</v>
      </c>
      <c r="L369" s="419"/>
    </row>
    <row r="370" ht="15">
      <c r="A370" s="420"/>
      <c r="B370" s="415" t="s">
        <v>465</v>
      </c>
      <c r="C370" s="419"/>
      <c r="D370" s="417">
        <f t="shared" si="42"/>
        <v>2990</v>
      </c>
      <c r="E370" s="417">
        <v>0</v>
      </c>
      <c r="F370" s="417">
        <f t="shared" si="43"/>
        <v>0</v>
      </c>
      <c r="G370" s="417">
        <f t="shared" si="44"/>
        <v>0</v>
      </c>
      <c r="H370" s="417">
        <f t="shared" si="40"/>
        <v>0</v>
      </c>
      <c r="I370" s="417">
        <f t="shared" si="45"/>
        <v>0</v>
      </c>
      <c r="J370" s="417">
        <f t="shared" si="46"/>
        <v>0</v>
      </c>
      <c r="K370" s="418">
        <v>0</v>
      </c>
      <c r="L370" s="419"/>
    </row>
    <row r="371" ht="15">
      <c r="A371" s="420"/>
      <c r="B371" s="415" t="s">
        <v>279</v>
      </c>
      <c r="C371" s="419"/>
      <c r="D371" s="417">
        <f t="shared" si="42"/>
        <v>0</v>
      </c>
      <c r="E371" s="417">
        <v>0</v>
      </c>
      <c r="F371" s="417">
        <f t="shared" si="43"/>
        <v>0</v>
      </c>
      <c r="G371" s="417">
        <f t="shared" si="44"/>
        <v>0</v>
      </c>
      <c r="H371" s="417">
        <f t="shared" si="40"/>
        <v>0</v>
      </c>
      <c r="I371" s="417">
        <f t="shared" si="45"/>
        <v>0</v>
      </c>
      <c r="J371" s="417">
        <f t="shared" si="46"/>
        <v>0</v>
      </c>
      <c r="K371" s="418">
        <v>0</v>
      </c>
      <c r="L371" s="419"/>
    </row>
    <row r="372" ht="15">
      <c r="A372" s="414"/>
      <c r="B372" s="415" t="s">
        <v>466</v>
      </c>
      <c r="C372" s="416">
        <v>114</v>
      </c>
      <c r="D372" s="417">
        <f>D373+D378</f>
        <v>25395.799999999999</v>
      </c>
      <c r="E372" s="417">
        <v>0</v>
      </c>
      <c r="F372" s="417">
        <f>F373+F378</f>
        <v>27053.299999999999</v>
      </c>
      <c r="G372" s="417">
        <f>G373+G378</f>
        <v>27053.299999999999</v>
      </c>
      <c r="H372" s="417">
        <f t="shared" si="40"/>
        <v>27053.299999999999</v>
      </c>
      <c r="I372" s="417">
        <f>I373+I378</f>
        <v>27053.299999999999</v>
      </c>
      <c r="J372" s="417">
        <f>J373+J378</f>
        <v>3972.7150000000001</v>
      </c>
      <c r="K372" s="418">
        <f t="shared" si="41"/>
        <v>14.684770434660468</v>
      </c>
      <c r="L372" s="419"/>
    </row>
    <row r="373" ht="15">
      <c r="A373" s="420"/>
      <c r="B373" s="415" t="s">
        <v>287</v>
      </c>
      <c r="C373" s="140"/>
      <c r="D373" s="422">
        <f>D374+D375+D376</f>
        <v>25395.799999999999</v>
      </c>
      <c r="E373" s="422">
        <v>0</v>
      </c>
      <c r="F373" s="422">
        <f>F374+F375+F376+F377</f>
        <v>27053.299999999999</v>
      </c>
      <c r="G373" s="422">
        <f>G374+G375+G376+G377</f>
        <v>27053.299999999999</v>
      </c>
      <c r="H373" s="422">
        <f t="shared" si="40"/>
        <v>27053.299999999999</v>
      </c>
      <c r="I373" s="422">
        <f>I374+I375+I376+I377</f>
        <v>27053.299999999999</v>
      </c>
      <c r="J373" s="422">
        <f>J374+J375+J376+J377</f>
        <v>3972.7150000000001</v>
      </c>
      <c r="K373" s="423">
        <f t="shared" si="41"/>
        <v>14.684770434660468</v>
      </c>
      <c r="L373" s="140"/>
    </row>
    <row r="374" ht="15">
      <c r="A374" s="420"/>
      <c r="B374" s="139" t="s">
        <v>293</v>
      </c>
      <c r="C374" s="140"/>
      <c r="D374" s="422">
        <f t="shared" ref="D374:D378" si="47">D381+D388</f>
        <v>0</v>
      </c>
      <c r="E374" s="422">
        <v>0</v>
      </c>
      <c r="F374" s="422">
        <f t="shared" ref="F374:F378" si="48">F381+F388</f>
        <v>0</v>
      </c>
      <c r="G374" s="422">
        <f t="shared" ref="G374:G378" si="49">G381+G388</f>
        <v>0</v>
      </c>
      <c r="H374" s="422">
        <f t="shared" si="40"/>
        <v>0</v>
      </c>
      <c r="I374" s="422">
        <f t="shared" ref="I374:I378" si="50">I381+I388</f>
        <v>0</v>
      </c>
      <c r="J374" s="422">
        <f t="shared" ref="J374:J378" si="51">J381+J388</f>
        <v>0</v>
      </c>
      <c r="K374" s="423">
        <v>0</v>
      </c>
      <c r="L374" s="140"/>
    </row>
    <row r="375" ht="15">
      <c r="A375" s="420"/>
      <c r="B375" s="424" t="s">
        <v>289</v>
      </c>
      <c r="C375" s="140"/>
      <c r="D375" s="422">
        <f t="shared" si="47"/>
        <v>16.800000000000001</v>
      </c>
      <c r="E375" s="422">
        <v>0</v>
      </c>
      <c r="F375" s="422">
        <f t="shared" si="48"/>
        <v>19.800000000000001</v>
      </c>
      <c r="G375" s="422">
        <f t="shared" si="49"/>
        <v>19.800000000000001</v>
      </c>
      <c r="H375" s="422">
        <f t="shared" si="40"/>
        <v>19.800000000000001</v>
      </c>
      <c r="I375" s="422">
        <f t="shared" si="50"/>
        <v>19.800000000000001</v>
      </c>
      <c r="J375" s="422">
        <f t="shared" si="51"/>
        <v>2.4100000000000001</v>
      </c>
      <c r="K375" s="423">
        <f t="shared" si="41"/>
        <v>12.171717171717173</v>
      </c>
      <c r="L375" s="140"/>
    </row>
    <row r="376" ht="15">
      <c r="A376" s="420"/>
      <c r="B376" s="424" t="s">
        <v>464</v>
      </c>
      <c r="C376" s="140"/>
      <c r="D376" s="422">
        <f t="shared" si="47"/>
        <v>25379</v>
      </c>
      <c r="E376" s="422">
        <v>0</v>
      </c>
      <c r="F376" s="422">
        <f t="shared" si="48"/>
        <v>27033.5</v>
      </c>
      <c r="G376" s="422">
        <f t="shared" si="49"/>
        <v>27033.5</v>
      </c>
      <c r="H376" s="422">
        <f t="shared" si="40"/>
        <v>27033.5</v>
      </c>
      <c r="I376" s="422">
        <f t="shared" si="50"/>
        <v>27033.5</v>
      </c>
      <c r="J376" s="422">
        <f t="shared" si="51"/>
        <v>3970.3050000000003</v>
      </c>
      <c r="K376" s="423">
        <f t="shared" si="41"/>
        <v>14.686611056651932</v>
      </c>
      <c r="L376" s="425"/>
    </row>
    <row r="377" ht="15">
      <c r="A377" s="420"/>
      <c r="B377" s="424" t="s">
        <v>465</v>
      </c>
      <c r="C377" s="140"/>
      <c r="D377" s="422">
        <f t="shared" si="47"/>
        <v>2990</v>
      </c>
      <c r="E377" s="422">
        <v>0</v>
      </c>
      <c r="F377" s="422">
        <f t="shared" si="48"/>
        <v>0</v>
      </c>
      <c r="G377" s="422">
        <f t="shared" si="49"/>
        <v>0</v>
      </c>
      <c r="H377" s="422">
        <f t="shared" si="40"/>
        <v>0</v>
      </c>
      <c r="I377" s="422">
        <f t="shared" si="50"/>
        <v>0</v>
      </c>
      <c r="J377" s="422">
        <f t="shared" si="51"/>
        <v>0</v>
      </c>
      <c r="K377" s="423">
        <v>0</v>
      </c>
      <c r="L377" s="425"/>
    </row>
    <row r="378" ht="15">
      <c r="A378" s="420"/>
      <c r="B378" s="424" t="s">
        <v>279</v>
      </c>
      <c r="C378" s="140"/>
      <c r="D378" s="422">
        <f t="shared" si="47"/>
        <v>0</v>
      </c>
      <c r="E378" s="422">
        <v>0</v>
      </c>
      <c r="F378" s="422">
        <f t="shared" si="48"/>
        <v>0</v>
      </c>
      <c r="G378" s="422">
        <f t="shared" si="49"/>
        <v>0</v>
      </c>
      <c r="H378" s="422">
        <f t="shared" si="40"/>
        <v>0</v>
      </c>
      <c r="I378" s="422">
        <f t="shared" si="50"/>
        <v>0</v>
      </c>
      <c r="J378" s="422">
        <f t="shared" si="51"/>
        <v>0</v>
      </c>
      <c r="K378" s="423">
        <v>0</v>
      </c>
      <c r="L378" s="425"/>
    </row>
    <row r="379" ht="15">
      <c r="A379" s="414" t="s">
        <v>467</v>
      </c>
      <c r="B379" s="415" t="s">
        <v>468</v>
      </c>
      <c r="C379" s="416">
        <v>1140200000</v>
      </c>
      <c r="D379" s="417">
        <f>D380+D385</f>
        <v>18079</v>
      </c>
      <c r="E379" s="417">
        <v>0</v>
      </c>
      <c r="F379" s="417">
        <f>F380+F385</f>
        <v>19003.5</v>
      </c>
      <c r="G379" s="417">
        <f>G380+G385</f>
        <v>19003.5</v>
      </c>
      <c r="H379" s="417">
        <f t="shared" si="40"/>
        <v>19003.5</v>
      </c>
      <c r="I379" s="417">
        <f>I380+I385</f>
        <v>19003.5</v>
      </c>
      <c r="J379" s="417">
        <f>J380+J385</f>
        <v>1764.943</v>
      </c>
      <c r="K379" s="418">
        <f t="shared" si="41"/>
        <v>9.2874628357934057</v>
      </c>
      <c r="L379" s="419"/>
    </row>
    <row r="380" ht="15">
      <c r="A380" s="420"/>
      <c r="B380" s="415" t="s">
        <v>287</v>
      </c>
      <c r="C380" s="140"/>
      <c r="D380" s="422">
        <f>D381+D382+D383</f>
        <v>18079</v>
      </c>
      <c r="E380" s="422">
        <v>0</v>
      </c>
      <c r="F380" s="422">
        <f>F381+F382+F383+F384</f>
        <v>19003.5</v>
      </c>
      <c r="G380" s="422">
        <f>G381+G382+G383+G384</f>
        <v>19003.5</v>
      </c>
      <c r="H380" s="422">
        <f t="shared" si="40"/>
        <v>19003.5</v>
      </c>
      <c r="I380" s="422">
        <f>I381+I382+I383+I384</f>
        <v>19003.5</v>
      </c>
      <c r="J380" s="422">
        <f>J381+J382+J383+J384</f>
        <v>1764.943</v>
      </c>
      <c r="K380" s="423">
        <f t="shared" si="41"/>
        <v>9.2874628357934057</v>
      </c>
      <c r="L380" s="140"/>
    </row>
    <row r="381" ht="15">
      <c r="A381" s="420"/>
      <c r="B381" s="139" t="s">
        <v>293</v>
      </c>
      <c r="C381" s="140"/>
      <c r="D381" s="422">
        <v>0</v>
      </c>
      <c r="E381" s="422">
        <v>0</v>
      </c>
      <c r="F381" s="422">
        <v>0</v>
      </c>
      <c r="G381" s="422">
        <v>0</v>
      </c>
      <c r="H381" s="422">
        <f t="shared" si="40"/>
        <v>0</v>
      </c>
      <c r="I381" s="422">
        <v>0</v>
      </c>
      <c r="J381" s="422">
        <v>0</v>
      </c>
      <c r="K381" s="423">
        <v>0</v>
      </c>
      <c r="L381" s="140"/>
    </row>
    <row r="382" ht="15">
      <c r="A382" s="420"/>
      <c r="B382" s="424" t="s">
        <v>289</v>
      </c>
      <c r="C382" s="140"/>
      <c r="D382" s="422">
        <v>0</v>
      </c>
      <c r="E382" s="422">
        <v>0</v>
      </c>
      <c r="F382" s="422">
        <v>0</v>
      </c>
      <c r="G382" s="422">
        <v>0</v>
      </c>
      <c r="H382" s="422">
        <f t="shared" si="40"/>
        <v>0</v>
      </c>
      <c r="I382" s="422">
        <v>0</v>
      </c>
      <c r="J382" s="422">
        <v>0</v>
      </c>
      <c r="K382" s="423">
        <v>0</v>
      </c>
      <c r="L382" s="140"/>
    </row>
    <row r="383" ht="15">
      <c r="A383" s="420"/>
      <c r="B383" s="424" t="s">
        <v>464</v>
      </c>
      <c r="C383" s="140"/>
      <c r="D383" s="422">
        <v>18079</v>
      </c>
      <c r="E383" s="422">
        <v>0</v>
      </c>
      <c r="F383" s="422">
        <v>19003.5</v>
      </c>
      <c r="G383" s="422">
        <v>19003.5</v>
      </c>
      <c r="H383" s="422">
        <f t="shared" si="40"/>
        <v>19003.5</v>
      </c>
      <c r="I383" s="422">
        <v>19003.5</v>
      </c>
      <c r="J383" s="422">
        <v>1764.943</v>
      </c>
      <c r="K383" s="423">
        <f t="shared" si="41"/>
        <v>9.2874628357934057</v>
      </c>
      <c r="L383" s="140"/>
    </row>
    <row r="384" ht="15">
      <c r="A384" s="420"/>
      <c r="B384" s="424" t="s">
        <v>465</v>
      </c>
      <c r="C384" s="140"/>
      <c r="D384" s="422">
        <v>2990</v>
      </c>
      <c r="E384" s="422">
        <v>0</v>
      </c>
      <c r="F384" s="422">
        <v>0</v>
      </c>
      <c r="G384" s="422">
        <v>0</v>
      </c>
      <c r="H384" s="422">
        <f t="shared" si="40"/>
        <v>0</v>
      </c>
      <c r="I384" s="422">
        <v>0</v>
      </c>
      <c r="J384" s="422">
        <v>0</v>
      </c>
      <c r="K384" s="423">
        <v>0</v>
      </c>
      <c r="L384" s="140"/>
    </row>
    <row r="385" ht="15">
      <c r="A385" s="420"/>
      <c r="B385" s="424" t="s">
        <v>279</v>
      </c>
      <c r="C385" s="140"/>
      <c r="D385" s="422">
        <v>0</v>
      </c>
      <c r="E385" s="422">
        <v>0</v>
      </c>
      <c r="F385" s="422">
        <v>0</v>
      </c>
      <c r="G385" s="422">
        <v>0</v>
      </c>
      <c r="H385" s="422">
        <f t="shared" si="40"/>
        <v>0</v>
      </c>
      <c r="I385" s="422">
        <v>0</v>
      </c>
      <c r="J385" s="422">
        <v>0</v>
      </c>
      <c r="K385" s="423">
        <v>0</v>
      </c>
      <c r="L385" s="140"/>
    </row>
    <row r="386" ht="15">
      <c r="A386" s="414" t="s">
        <v>469</v>
      </c>
      <c r="B386" s="415" t="s">
        <v>470</v>
      </c>
      <c r="C386" s="416">
        <v>1140100000</v>
      </c>
      <c r="D386" s="417">
        <f>D387+D392</f>
        <v>7316.8000000000002</v>
      </c>
      <c r="E386" s="417">
        <v>0</v>
      </c>
      <c r="F386" s="417">
        <f>F387+F392</f>
        <v>8049.8000000000002</v>
      </c>
      <c r="G386" s="417">
        <f>G387+G392</f>
        <v>8049.8000000000002</v>
      </c>
      <c r="H386" s="417">
        <f t="shared" si="40"/>
        <v>8049.8000000000002</v>
      </c>
      <c r="I386" s="417">
        <f>I387+I392</f>
        <v>8049.8000000000002</v>
      </c>
      <c r="J386" s="417">
        <f>J387+J392</f>
        <v>2207.7719999999999</v>
      </c>
      <c r="K386" s="418">
        <f t="shared" si="41"/>
        <v>27.426420532187134</v>
      </c>
      <c r="L386" s="419"/>
    </row>
    <row r="387" ht="15">
      <c r="A387" s="420"/>
      <c r="B387" s="415" t="s">
        <v>287</v>
      </c>
      <c r="C387" s="140"/>
      <c r="D387" s="422">
        <f>D388+D389+D390</f>
        <v>7316.8000000000002</v>
      </c>
      <c r="E387" s="422">
        <v>0</v>
      </c>
      <c r="F387" s="422">
        <f>F388+F389+F390+F391</f>
        <v>8049.8000000000002</v>
      </c>
      <c r="G387" s="422">
        <f>G388+G389+G390+G391</f>
        <v>8049.8000000000002</v>
      </c>
      <c r="H387" s="422">
        <f t="shared" si="40"/>
        <v>8049.8000000000002</v>
      </c>
      <c r="I387" s="422">
        <f>I388+I389+I390+I391</f>
        <v>8049.8000000000002</v>
      </c>
      <c r="J387" s="422">
        <f>J388+J389+J390+J391</f>
        <v>2207.7719999999999</v>
      </c>
      <c r="K387" s="423">
        <f t="shared" si="41"/>
        <v>27.426420532187134</v>
      </c>
      <c r="L387" s="140"/>
    </row>
    <row r="388" ht="15">
      <c r="A388" s="420"/>
      <c r="B388" s="139" t="s">
        <v>293</v>
      </c>
      <c r="C388" s="140"/>
      <c r="D388" s="422">
        <v>0</v>
      </c>
      <c r="E388" s="422">
        <v>0</v>
      </c>
      <c r="F388" s="422">
        <v>0</v>
      </c>
      <c r="G388" s="422">
        <v>0</v>
      </c>
      <c r="H388" s="422">
        <f t="shared" si="40"/>
        <v>0</v>
      </c>
      <c r="I388" s="422">
        <v>0</v>
      </c>
      <c r="J388" s="422">
        <v>0</v>
      </c>
      <c r="K388" s="423">
        <v>0</v>
      </c>
      <c r="L388" s="140"/>
    </row>
    <row r="389" ht="15">
      <c r="A389" s="420"/>
      <c r="B389" s="424" t="s">
        <v>289</v>
      </c>
      <c r="C389" s="140"/>
      <c r="D389" s="422">
        <v>16.800000000000001</v>
      </c>
      <c r="E389" s="422">
        <v>0</v>
      </c>
      <c r="F389" s="422">
        <v>19.800000000000001</v>
      </c>
      <c r="G389" s="422">
        <v>19.800000000000001</v>
      </c>
      <c r="H389" s="422">
        <f t="shared" si="40"/>
        <v>19.800000000000001</v>
      </c>
      <c r="I389" s="422">
        <v>19.800000000000001</v>
      </c>
      <c r="J389" s="422">
        <v>2.4100000000000001</v>
      </c>
      <c r="K389" s="423">
        <f t="shared" si="41"/>
        <v>12.171717171717173</v>
      </c>
      <c r="L389" s="140"/>
    </row>
    <row r="390" ht="15">
      <c r="A390" s="420"/>
      <c r="B390" s="424" t="s">
        <v>464</v>
      </c>
      <c r="C390" s="140"/>
      <c r="D390" s="422">
        <v>7300</v>
      </c>
      <c r="E390" s="422">
        <v>0</v>
      </c>
      <c r="F390" s="422">
        <v>8030</v>
      </c>
      <c r="G390" s="422">
        <v>8030</v>
      </c>
      <c r="H390" s="422">
        <f t="shared" si="40"/>
        <v>8030</v>
      </c>
      <c r="I390" s="422">
        <v>8030</v>
      </c>
      <c r="J390" s="422">
        <v>2205.3620000000001</v>
      </c>
      <c r="K390" s="423">
        <f t="shared" si="41"/>
        <v>27.464034869240351</v>
      </c>
      <c r="L390" s="425"/>
    </row>
    <row r="391" ht="15">
      <c r="A391" s="420"/>
      <c r="B391" s="424" t="s">
        <v>465</v>
      </c>
      <c r="C391" s="140"/>
      <c r="D391" s="422">
        <v>0</v>
      </c>
      <c r="E391" s="422">
        <v>0</v>
      </c>
      <c r="F391" s="426">
        <v>0</v>
      </c>
      <c r="G391" s="426">
        <v>0</v>
      </c>
      <c r="H391" s="422">
        <f t="shared" si="40"/>
        <v>0</v>
      </c>
      <c r="I391" s="426">
        <v>0</v>
      </c>
      <c r="J391" s="426">
        <v>0</v>
      </c>
      <c r="K391" s="423">
        <v>0</v>
      </c>
      <c r="L391" s="425"/>
    </row>
    <row r="392" ht="15">
      <c r="A392" s="420"/>
      <c r="B392" s="424" t="s">
        <v>279</v>
      </c>
      <c r="C392" s="140"/>
      <c r="D392" s="422">
        <v>0</v>
      </c>
      <c r="E392" s="422">
        <v>0</v>
      </c>
      <c r="F392" s="426">
        <v>0</v>
      </c>
      <c r="G392" s="426">
        <v>0</v>
      </c>
      <c r="H392" s="422">
        <f t="shared" si="40"/>
        <v>0</v>
      </c>
      <c r="I392" s="426">
        <v>0</v>
      </c>
      <c r="J392" s="426">
        <v>0</v>
      </c>
      <c r="K392" s="423">
        <v>0</v>
      </c>
      <c r="L392" s="425"/>
    </row>
    <row r="393" ht="15">
      <c r="A393" s="427" t="s">
        <v>198</v>
      </c>
      <c r="B393" s="428"/>
      <c r="C393" s="428"/>
      <c r="D393" s="428"/>
      <c r="E393" s="428"/>
      <c r="F393" s="428"/>
      <c r="G393" s="428"/>
      <c r="H393" s="428"/>
      <c r="I393" s="428"/>
      <c r="J393" s="428"/>
      <c r="K393" s="428"/>
      <c r="L393" s="429"/>
    </row>
    <row r="394" ht="15">
      <c r="A394" s="430" t="s">
        <v>471</v>
      </c>
      <c r="B394" s="431" t="s">
        <v>472</v>
      </c>
      <c r="C394" s="432">
        <v>12</v>
      </c>
      <c r="D394" s="433">
        <v>81495.300000000003</v>
      </c>
      <c r="E394" s="433">
        <v>0</v>
      </c>
      <c r="F394" s="433">
        <v>81812.100000000006</v>
      </c>
      <c r="G394" s="433">
        <v>81812.100000000006</v>
      </c>
      <c r="H394" s="433">
        <f t="shared" si="40"/>
        <v>81812.100000000006</v>
      </c>
      <c r="I394" s="433">
        <v>81812.100000000006</v>
      </c>
      <c r="J394" s="433">
        <f>J395+J399</f>
        <v>16961.639999999999</v>
      </c>
      <c r="K394" s="433">
        <f t="shared" si="41"/>
        <v>20.732434444293691</v>
      </c>
      <c r="L394" s="434"/>
    </row>
    <row r="395" ht="15">
      <c r="A395" s="435"/>
      <c r="B395" s="431" t="s">
        <v>287</v>
      </c>
      <c r="C395" s="434"/>
      <c r="D395" s="433">
        <v>81495.300000000003</v>
      </c>
      <c r="E395" s="433">
        <v>0</v>
      </c>
      <c r="F395" s="433">
        <v>81812.100000000006</v>
      </c>
      <c r="G395" s="433">
        <v>81812.100000000006</v>
      </c>
      <c r="H395" s="433">
        <f t="shared" si="40"/>
        <v>81812.100000000006</v>
      </c>
      <c r="I395" s="433">
        <v>81812.100000000006</v>
      </c>
      <c r="J395" s="433">
        <f>J396+J397+J398</f>
        <v>16961.639999999999</v>
      </c>
      <c r="K395" s="433">
        <f t="shared" si="41"/>
        <v>20.732434444293691</v>
      </c>
      <c r="L395" s="434"/>
    </row>
    <row r="396" ht="15">
      <c r="A396" s="435"/>
      <c r="B396" s="436" t="s">
        <v>293</v>
      </c>
      <c r="C396" s="434"/>
      <c r="D396" s="433">
        <v>12500</v>
      </c>
      <c r="E396" s="433">
        <v>0</v>
      </c>
      <c r="F396" s="433">
        <f>F402+F408</f>
        <v>12500</v>
      </c>
      <c r="G396" s="433">
        <f>G402+G408</f>
        <v>12500</v>
      </c>
      <c r="H396" s="433">
        <f t="shared" si="40"/>
        <v>12500</v>
      </c>
      <c r="I396" s="433">
        <f>I402+I408</f>
        <v>12500</v>
      </c>
      <c r="J396" s="433">
        <f t="shared" ref="J396:J399" si="52">J402+J408</f>
        <v>2377.7399999999998</v>
      </c>
      <c r="K396" s="433">
        <f t="shared" si="41"/>
        <v>19.021919999999998</v>
      </c>
      <c r="L396" s="434"/>
    </row>
    <row r="397" ht="15">
      <c r="A397" s="435"/>
      <c r="B397" s="436" t="s">
        <v>289</v>
      </c>
      <c r="C397" s="434"/>
      <c r="D397" s="433">
        <v>11814.9</v>
      </c>
      <c r="E397" s="433">
        <v>0</v>
      </c>
      <c r="F397" s="433">
        <v>11017.790000000001</v>
      </c>
      <c r="G397" s="433">
        <v>1117.79</v>
      </c>
      <c r="H397" s="433">
        <f t="shared" si="40"/>
        <v>11017.790000000001</v>
      </c>
      <c r="I397" s="433">
        <v>1117.79</v>
      </c>
      <c r="J397" s="433">
        <f t="shared" si="52"/>
        <v>151.77000000000001</v>
      </c>
      <c r="K397" s="433">
        <f t="shared" si="41"/>
        <v>1.3774994803858125</v>
      </c>
      <c r="L397" s="434"/>
    </row>
    <row r="398" ht="15">
      <c r="A398" s="435"/>
      <c r="B398" s="431" t="s">
        <v>294</v>
      </c>
      <c r="C398" s="434"/>
      <c r="D398" s="433">
        <v>57180.400000000001</v>
      </c>
      <c r="E398" s="433">
        <v>0</v>
      </c>
      <c r="F398" s="433">
        <v>57497.199999999997</v>
      </c>
      <c r="G398" s="433">
        <v>57497.199999999997</v>
      </c>
      <c r="H398" s="433">
        <f t="shared" si="40"/>
        <v>57497.199999999997</v>
      </c>
      <c r="I398" s="433">
        <v>57497.199999999997</v>
      </c>
      <c r="J398" s="433">
        <v>14432.129999999999</v>
      </c>
      <c r="K398" s="433">
        <f t="shared" si="41"/>
        <v>25.100578810794268</v>
      </c>
      <c r="L398" s="434"/>
    </row>
    <row r="399" ht="15">
      <c r="A399" s="435"/>
      <c r="B399" s="431" t="s">
        <v>279</v>
      </c>
      <c r="C399" s="434"/>
      <c r="D399" s="433">
        <f>D405+D411</f>
        <v>0</v>
      </c>
      <c r="E399" s="433">
        <v>0</v>
      </c>
      <c r="F399" s="433">
        <f>F405+F411</f>
        <v>0</v>
      </c>
      <c r="G399" s="433">
        <f>G405+G411</f>
        <v>0</v>
      </c>
      <c r="H399" s="433">
        <f t="shared" si="40"/>
        <v>0</v>
      </c>
      <c r="I399" s="433">
        <f>I405+I411</f>
        <v>0</v>
      </c>
      <c r="J399" s="433">
        <f t="shared" si="52"/>
        <v>0</v>
      </c>
      <c r="K399" s="433">
        <v>0</v>
      </c>
      <c r="L399" s="434"/>
    </row>
    <row r="400" ht="15">
      <c r="A400" s="430" t="s">
        <v>473</v>
      </c>
      <c r="B400" s="436" t="s">
        <v>474</v>
      </c>
      <c r="C400" s="432" t="s">
        <v>475</v>
      </c>
      <c r="D400" s="433">
        <f>D401+D405</f>
        <v>15771.299999999999</v>
      </c>
      <c r="E400" s="433">
        <v>0</v>
      </c>
      <c r="F400" s="433">
        <f>F401+F405</f>
        <v>15771.299999999999</v>
      </c>
      <c r="G400" s="433">
        <f>G401+G405</f>
        <v>15771.299999999999</v>
      </c>
      <c r="H400" s="433">
        <f t="shared" si="40"/>
        <v>15771.299999999999</v>
      </c>
      <c r="I400" s="433">
        <f>I401+I405</f>
        <v>15771.299999999999</v>
      </c>
      <c r="J400" s="433">
        <f>J401+J405</f>
        <v>3000</v>
      </c>
      <c r="K400" s="433">
        <f t="shared" si="41"/>
        <v>19.021894200224459</v>
      </c>
      <c r="L400" s="434"/>
    </row>
    <row r="401" ht="15">
      <c r="A401" s="435"/>
      <c r="B401" s="437" t="s">
        <v>287</v>
      </c>
      <c r="C401" s="434"/>
      <c r="D401" s="438">
        <v>15771.299999999999</v>
      </c>
      <c r="E401" s="438">
        <v>0</v>
      </c>
      <c r="F401" s="438">
        <v>15771.299999999999</v>
      </c>
      <c r="G401" s="438">
        <v>15771.299999999999</v>
      </c>
      <c r="H401" s="438">
        <f t="shared" si="40"/>
        <v>15771.299999999999</v>
      </c>
      <c r="I401" s="438">
        <v>15771.299999999999</v>
      </c>
      <c r="J401" s="438">
        <v>3000</v>
      </c>
      <c r="K401" s="438">
        <f t="shared" si="41"/>
        <v>19.021894200224459</v>
      </c>
      <c r="L401" s="439"/>
    </row>
    <row r="402" ht="15">
      <c r="A402" s="435"/>
      <c r="B402" s="440" t="s">
        <v>293</v>
      </c>
      <c r="C402" s="434"/>
      <c r="D402" s="438">
        <v>12500</v>
      </c>
      <c r="E402" s="438">
        <v>0</v>
      </c>
      <c r="F402" s="438">
        <v>12500</v>
      </c>
      <c r="G402" s="438">
        <v>12500</v>
      </c>
      <c r="H402" s="438">
        <f t="shared" si="40"/>
        <v>12500</v>
      </c>
      <c r="I402" s="438">
        <v>12500</v>
      </c>
      <c r="J402" s="438">
        <v>2377.7399999999998</v>
      </c>
      <c r="K402" s="438">
        <f t="shared" si="41"/>
        <v>19.021919999999998</v>
      </c>
      <c r="L402" s="439"/>
    </row>
    <row r="403" ht="15">
      <c r="A403" s="435"/>
      <c r="B403" s="437" t="s">
        <v>289</v>
      </c>
      <c r="C403" s="434"/>
      <c r="D403" s="438">
        <v>797.89999999999998</v>
      </c>
      <c r="E403" s="438">
        <v>0</v>
      </c>
      <c r="F403" s="438">
        <v>797.89999999999998</v>
      </c>
      <c r="G403" s="438">
        <v>797.89999999999998</v>
      </c>
      <c r="H403" s="438">
        <f t="shared" si="40"/>
        <v>797.89999999999998</v>
      </c>
      <c r="I403" s="438">
        <v>797.89999999999998</v>
      </c>
      <c r="J403" s="438">
        <v>151.77000000000001</v>
      </c>
      <c r="K403" s="438">
        <f t="shared" si="41"/>
        <v>19.021180599072569</v>
      </c>
      <c r="L403" s="439"/>
    </row>
    <row r="404" ht="15">
      <c r="A404" s="435"/>
      <c r="B404" s="437" t="s">
        <v>294</v>
      </c>
      <c r="C404" s="434"/>
      <c r="D404" s="438">
        <v>0</v>
      </c>
      <c r="E404" s="438">
        <v>0</v>
      </c>
      <c r="F404" s="438">
        <v>0</v>
      </c>
      <c r="G404" s="438">
        <v>0</v>
      </c>
      <c r="H404" s="438">
        <f t="shared" si="40"/>
        <v>0</v>
      </c>
      <c r="I404" s="438">
        <v>0</v>
      </c>
      <c r="J404" s="438">
        <v>0</v>
      </c>
      <c r="K404" s="438">
        <v>0</v>
      </c>
      <c r="L404" s="439"/>
    </row>
    <row r="405" ht="15">
      <c r="A405" s="435"/>
      <c r="B405" s="437" t="s">
        <v>279</v>
      </c>
      <c r="C405" s="434"/>
      <c r="D405" s="438">
        <v>0</v>
      </c>
      <c r="E405" s="438">
        <v>0</v>
      </c>
      <c r="F405" s="438">
        <v>0</v>
      </c>
      <c r="G405" s="438">
        <v>0</v>
      </c>
      <c r="H405" s="438">
        <f t="shared" si="40"/>
        <v>0</v>
      </c>
      <c r="I405" s="438">
        <v>0</v>
      </c>
      <c r="J405" s="438">
        <v>0</v>
      </c>
      <c r="K405" s="438">
        <v>0</v>
      </c>
      <c r="L405" s="439"/>
    </row>
    <row r="406" ht="15">
      <c r="A406" s="430" t="s">
        <v>476</v>
      </c>
      <c r="B406" s="436" t="s">
        <v>477</v>
      </c>
      <c r="C406" s="432" t="s">
        <v>478</v>
      </c>
      <c r="D406" s="433">
        <f>D407+D411</f>
        <v>12366</v>
      </c>
      <c r="E406" s="433">
        <v>0</v>
      </c>
      <c r="F406" s="433">
        <f>F407+F411</f>
        <v>12682.799999999999</v>
      </c>
      <c r="G406" s="433">
        <f>G407+G411</f>
        <v>12682.799999999999</v>
      </c>
      <c r="H406" s="433">
        <f t="shared" si="40"/>
        <v>12682.799999999999</v>
      </c>
      <c r="I406" s="433">
        <f>I407+I411</f>
        <v>12682.799999999999</v>
      </c>
      <c r="J406" s="433">
        <f>J407+J411</f>
        <v>0</v>
      </c>
      <c r="K406" s="433">
        <f t="shared" si="41"/>
        <v>0</v>
      </c>
      <c r="L406" s="434"/>
    </row>
    <row r="407" ht="15">
      <c r="A407" s="435"/>
      <c r="B407" s="437" t="s">
        <v>287</v>
      </c>
      <c r="C407" s="434"/>
      <c r="D407" s="438">
        <v>12366</v>
      </c>
      <c r="E407" s="438">
        <v>0</v>
      </c>
      <c r="F407" s="438">
        <v>12682.799999999999</v>
      </c>
      <c r="G407" s="438">
        <v>12682.799999999999</v>
      </c>
      <c r="H407" s="438">
        <f t="shared" si="40"/>
        <v>12682.799999999999</v>
      </c>
      <c r="I407" s="438">
        <v>12682.799999999999</v>
      </c>
      <c r="J407" s="438">
        <v>0</v>
      </c>
      <c r="K407" s="438">
        <f t="shared" si="41"/>
        <v>0</v>
      </c>
      <c r="L407" s="439"/>
    </row>
    <row r="408" ht="15">
      <c r="A408" s="435"/>
      <c r="B408" s="437" t="s">
        <v>460</v>
      </c>
      <c r="C408" s="434"/>
      <c r="D408" s="438">
        <v>0</v>
      </c>
      <c r="E408" s="438">
        <v>0</v>
      </c>
      <c r="F408" s="438">
        <v>0</v>
      </c>
      <c r="G408" s="438">
        <v>0</v>
      </c>
      <c r="H408" s="438">
        <v>0</v>
      </c>
      <c r="I408" s="438">
        <v>0</v>
      </c>
      <c r="J408" s="438">
        <v>0</v>
      </c>
      <c r="K408" s="438">
        <v>0</v>
      </c>
      <c r="L408" s="439"/>
    </row>
    <row r="409" ht="15">
      <c r="A409" s="435"/>
      <c r="B409" s="437" t="s">
        <v>289</v>
      </c>
      <c r="C409" s="434"/>
      <c r="D409" s="438">
        <v>11000</v>
      </c>
      <c r="E409" s="438">
        <v>0</v>
      </c>
      <c r="F409" s="438">
        <v>11000</v>
      </c>
      <c r="G409" s="438">
        <v>11000</v>
      </c>
      <c r="H409" s="438">
        <f t="shared" si="40"/>
        <v>11000</v>
      </c>
      <c r="I409" s="438">
        <v>11000</v>
      </c>
      <c r="J409" s="438">
        <v>0</v>
      </c>
      <c r="K409" s="438">
        <f t="shared" si="41"/>
        <v>0</v>
      </c>
      <c r="L409" s="439"/>
    </row>
    <row r="410" ht="15">
      <c r="A410" s="435"/>
      <c r="B410" s="437" t="s">
        <v>461</v>
      </c>
      <c r="C410" s="434"/>
      <c r="D410" s="438">
        <v>1366</v>
      </c>
      <c r="E410" s="438">
        <v>0</v>
      </c>
      <c r="F410" s="438">
        <v>1538.3</v>
      </c>
      <c r="G410" s="438">
        <v>1538.3</v>
      </c>
      <c r="H410" s="438">
        <f t="shared" si="40"/>
        <v>1538.3</v>
      </c>
      <c r="I410" s="438">
        <v>1538.3</v>
      </c>
      <c r="J410" s="438">
        <v>0</v>
      </c>
      <c r="K410" s="438">
        <f t="shared" si="41"/>
        <v>0</v>
      </c>
      <c r="L410" s="439"/>
    </row>
    <row r="411" ht="15">
      <c r="A411" s="435"/>
      <c r="B411" s="437" t="s">
        <v>279</v>
      </c>
      <c r="C411" s="434"/>
      <c r="D411" s="438">
        <v>0</v>
      </c>
      <c r="E411" s="438">
        <v>0</v>
      </c>
      <c r="F411" s="438">
        <v>0</v>
      </c>
      <c r="G411" s="438">
        <v>0</v>
      </c>
      <c r="H411" s="438">
        <v>0</v>
      </c>
      <c r="I411" s="438">
        <v>0</v>
      </c>
      <c r="J411" s="438">
        <v>0</v>
      </c>
      <c r="K411" s="438">
        <v>0</v>
      </c>
      <c r="L411" s="439"/>
    </row>
    <row r="412" ht="15">
      <c r="A412" s="430" t="s">
        <v>479</v>
      </c>
      <c r="B412" s="431" t="s">
        <v>395</v>
      </c>
      <c r="C412" s="432" t="s">
        <v>480</v>
      </c>
      <c r="D412" s="433">
        <f>D413+D417</f>
        <v>53358</v>
      </c>
      <c r="E412" s="433">
        <v>0</v>
      </c>
      <c r="F412" s="433">
        <f>F413+F417</f>
        <v>53358</v>
      </c>
      <c r="G412" s="433">
        <f>G413+G417</f>
        <v>53358</v>
      </c>
      <c r="H412" s="433">
        <f t="shared" si="40"/>
        <v>53358</v>
      </c>
      <c r="I412" s="433">
        <v>53358</v>
      </c>
      <c r="J412" s="433">
        <f>J413+J417</f>
        <v>13961.6</v>
      </c>
      <c r="K412" s="433">
        <f t="shared" si="41"/>
        <v>26.165898272049176</v>
      </c>
      <c r="L412" s="434"/>
    </row>
    <row r="413" ht="15">
      <c r="A413" s="435"/>
      <c r="B413" s="437" t="s">
        <v>287</v>
      </c>
      <c r="C413" s="434"/>
      <c r="D413" s="438">
        <f>D414+D415+D416</f>
        <v>53358</v>
      </c>
      <c r="E413" s="438">
        <v>0</v>
      </c>
      <c r="F413" s="438">
        <f>F414+F415+F416</f>
        <v>53358</v>
      </c>
      <c r="G413" s="438">
        <f>G414+G415+G416</f>
        <v>53358</v>
      </c>
      <c r="H413" s="438">
        <f t="shared" si="40"/>
        <v>53358</v>
      </c>
      <c r="I413" s="438">
        <v>53358</v>
      </c>
      <c r="J413" s="438">
        <f>J414+J415+J416</f>
        <v>13961.6</v>
      </c>
      <c r="K413" s="438">
        <f t="shared" si="41"/>
        <v>26.165898272049176</v>
      </c>
      <c r="L413" s="439"/>
    </row>
    <row r="414" ht="15">
      <c r="A414" s="435"/>
      <c r="B414" s="440" t="s">
        <v>293</v>
      </c>
      <c r="C414" s="434"/>
      <c r="D414" s="438">
        <f t="shared" ref="D414:D417" si="53">D420+D426</f>
        <v>0</v>
      </c>
      <c r="E414" s="438">
        <v>0</v>
      </c>
      <c r="F414" s="438">
        <f t="shared" ref="F414:F417" si="54">F420+F426</f>
        <v>0</v>
      </c>
      <c r="G414" s="438">
        <f t="shared" ref="G414:G417" si="55">G420+G426</f>
        <v>0</v>
      </c>
      <c r="H414" s="438">
        <f t="shared" si="40"/>
        <v>0</v>
      </c>
      <c r="I414" s="438">
        <f t="shared" ref="I414:I417" si="56">I420+I426</f>
        <v>0</v>
      </c>
      <c r="J414" s="438">
        <f t="shared" ref="J414:J417" si="57">J420+J426</f>
        <v>0</v>
      </c>
      <c r="K414" s="438">
        <v>0</v>
      </c>
      <c r="L414" s="439"/>
    </row>
    <row r="415" ht="15">
      <c r="A415" s="435"/>
      <c r="B415" s="440" t="s">
        <v>289</v>
      </c>
      <c r="C415" s="434"/>
      <c r="D415" s="438">
        <f t="shared" si="53"/>
        <v>17</v>
      </c>
      <c r="E415" s="438">
        <v>0</v>
      </c>
      <c r="F415" s="438">
        <f t="shared" si="54"/>
        <v>17</v>
      </c>
      <c r="G415" s="438">
        <f t="shared" si="55"/>
        <v>17</v>
      </c>
      <c r="H415" s="438">
        <f t="shared" si="40"/>
        <v>17</v>
      </c>
      <c r="I415" s="438">
        <f t="shared" si="56"/>
        <v>17</v>
      </c>
      <c r="J415" s="438">
        <f t="shared" si="57"/>
        <v>0</v>
      </c>
      <c r="K415" s="438">
        <f t="shared" si="41"/>
        <v>0</v>
      </c>
      <c r="L415" s="439"/>
    </row>
    <row r="416" ht="15">
      <c r="A416" s="435"/>
      <c r="B416" s="437" t="s">
        <v>294</v>
      </c>
      <c r="C416" s="434"/>
      <c r="D416" s="438">
        <f t="shared" si="53"/>
        <v>53341</v>
      </c>
      <c r="E416" s="438">
        <v>0</v>
      </c>
      <c r="F416" s="438">
        <f t="shared" si="54"/>
        <v>53341</v>
      </c>
      <c r="G416" s="438">
        <f t="shared" si="55"/>
        <v>53341</v>
      </c>
      <c r="H416" s="438">
        <f t="shared" si="40"/>
        <v>53341</v>
      </c>
      <c r="I416" s="438">
        <v>53341</v>
      </c>
      <c r="J416" s="438">
        <f t="shared" si="57"/>
        <v>13961.6</v>
      </c>
      <c r="K416" s="438">
        <f t="shared" si="41"/>
        <v>26.174237453366079</v>
      </c>
      <c r="L416" s="439"/>
    </row>
    <row r="417" ht="15">
      <c r="A417" s="435"/>
      <c r="B417" s="437" t="s">
        <v>279</v>
      </c>
      <c r="C417" s="434"/>
      <c r="D417" s="438">
        <f t="shared" si="53"/>
        <v>0</v>
      </c>
      <c r="E417" s="438">
        <v>0</v>
      </c>
      <c r="F417" s="438">
        <f t="shared" si="54"/>
        <v>0</v>
      </c>
      <c r="G417" s="438">
        <f t="shared" si="55"/>
        <v>0</v>
      </c>
      <c r="H417" s="438">
        <f t="shared" si="40"/>
        <v>0</v>
      </c>
      <c r="I417" s="438">
        <f t="shared" si="56"/>
        <v>0</v>
      </c>
      <c r="J417" s="438">
        <f t="shared" si="57"/>
        <v>0</v>
      </c>
      <c r="K417" s="438">
        <v>0</v>
      </c>
      <c r="L417" s="439"/>
    </row>
    <row r="418" ht="15">
      <c r="A418" s="430" t="s">
        <v>481</v>
      </c>
      <c r="B418" s="431" t="s">
        <v>482</v>
      </c>
      <c r="C418" s="432" t="s">
        <v>483</v>
      </c>
      <c r="D418" s="433">
        <v>17873</v>
      </c>
      <c r="E418" s="433">
        <v>0</v>
      </c>
      <c r="F418" s="433">
        <v>17873</v>
      </c>
      <c r="G418" s="433">
        <v>17873</v>
      </c>
      <c r="H418" s="433">
        <f t="shared" si="40"/>
        <v>17873</v>
      </c>
      <c r="I418" s="433">
        <v>17873</v>
      </c>
      <c r="J418" s="433">
        <f>J419+J423</f>
        <v>6068.5</v>
      </c>
      <c r="K418" s="433">
        <f t="shared" si="41"/>
        <v>33.953449336988754</v>
      </c>
      <c r="L418" s="434"/>
    </row>
    <row r="419" ht="15">
      <c r="A419" s="435"/>
      <c r="B419" s="437" t="s">
        <v>287</v>
      </c>
      <c r="C419" s="434"/>
      <c r="D419" s="438">
        <v>17873</v>
      </c>
      <c r="E419" s="438">
        <v>0</v>
      </c>
      <c r="F419" s="438">
        <v>17873</v>
      </c>
      <c r="G419" s="438">
        <v>17873</v>
      </c>
      <c r="H419" s="438">
        <f t="shared" si="40"/>
        <v>17873</v>
      </c>
      <c r="I419" s="438">
        <v>17873</v>
      </c>
      <c r="J419" s="438">
        <v>6068.5</v>
      </c>
      <c r="K419" s="438">
        <f t="shared" si="41"/>
        <v>33.953449336988754</v>
      </c>
      <c r="L419" s="439"/>
    </row>
    <row r="420" ht="15">
      <c r="A420" s="435"/>
      <c r="B420" s="437" t="s">
        <v>460</v>
      </c>
      <c r="C420" s="434"/>
      <c r="D420" s="438">
        <v>0</v>
      </c>
      <c r="E420" s="438">
        <v>0</v>
      </c>
      <c r="F420" s="438">
        <v>0</v>
      </c>
      <c r="G420" s="438">
        <v>0</v>
      </c>
      <c r="H420" s="438">
        <v>0</v>
      </c>
      <c r="I420" s="438">
        <v>0</v>
      </c>
      <c r="J420" s="438">
        <v>0</v>
      </c>
      <c r="K420" s="438">
        <v>0</v>
      </c>
      <c r="L420" s="439"/>
    </row>
    <row r="421" ht="15">
      <c r="A421" s="435"/>
      <c r="B421" s="437" t="s">
        <v>289</v>
      </c>
      <c r="C421" s="434"/>
      <c r="D421" s="438">
        <v>17</v>
      </c>
      <c r="E421" s="438">
        <v>0</v>
      </c>
      <c r="F421" s="438">
        <v>17</v>
      </c>
      <c r="G421" s="438">
        <v>17</v>
      </c>
      <c r="H421" s="438">
        <f t="shared" si="40"/>
        <v>17</v>
      </c>
      <c r="I421" s="438">
        <v>17</v>
      </c>
      <c r="J421" s="438">
        <v>0</v>
      </c>
      <c r="K421" s="438">
        <f t="shared" si="41"/>
        <v>0</v>
      </c>
      <c r="L421" s="439"/>
    </row>
    <row r="422" ht="15">
      <c r="A422" s="435"/>
      <c r="B422" s="437" t="s">
        <v>461</v>
      </c>
      <c r="C422" s="434"/>
      <c r="D422" s="438">
        <v>17856</v>
      </c>
      <c r="E422" s="438">
        <v>0</v>
      </c>
      <c r="F422" s="438">
        <v>17856</v>
      </c>
      <c r="G422" s="438">
        <v>17856</v>
      </c>
      <c r="H422" s="438">
        <f t="shared" si="40"/>
        <v>17856</v>
      </c>
      <c r="I422" s="438">
        <v>17856</v>
      </c>
      <c r="J422" s="438">
        <v>6068.5</v>
      </c>
      <c r="K422" s="438">
        <f t="shared" si="41"/>
        <v>33.985775089605738</v>
      </c>
      <c r="L422" s="439"/>
    </row>
    <row r="423" ht="15">
      <c r="A423" s="435"/>
      <c r="B423" s="437" t="s">
        <v>279</v>
      </c>
      <c r="C423" s="434"/>
      <c r="D423" s="438">
        <v>0</v>
      </c>
      <c r="E423" s="438">
        <v>0</v>
      </c>
      <c r="F423" s="438">
        <v>0</v>
      </c>
      <c r="G423" s="438">
        <v>0</v>
      </c>
      <c r="H423" s="438">
        <v>0</v>
      </c>
      <c r="I423" s="438">
        <v>0</v>
      </c>
      <c r="J423" s="438">
        <v>0</v>
      </c>
      <c r="K423" s="438">
        <v>0</v>
      </c>
      <c r="L423" s="439"/>
    </row>
    <row r="424" ht="15">
      <c r="A424" s="430" t="s">
        <v>484</v>
      </c>
      <c r="B424" s="431" t="s">
        <v>485</v>
      </c>
      <c r="C424" s="432" t="s">
        <v>486</v>
      </c>
      <c r="D424" s="433">
        <v>35485</v>
      </c>
      <c r="E424" s="433">
        <v>0</v>
      </c>
      <c r="F424" s="433">
        <v>35485</v>
      </c>
      <c r="G424" s="433">
        <v>35485</v>
      </c>
      <c r="H424" s="433">
        <f t="shared" si="40"/>
        <v>35485</v>
      </c>
      <c r="I424" s="433">
        <v>35485</v>
      </c>
      <c r="J424" s="433">
        <f>J425+J429</f>
        <v>7893.1000000000004</v>
      </c>
      <c r="K424" s="433">
        <f t="shared" si="41"/>
        <v>22.243483161899395</v>
      </c>
      <c r="L424" s="434"/>
    </row>
    <row r="425" ht="15">
      <c r="A425" s="435"/>
      <c r="B425" s="437" t="s">
        <v>287</v>
      </c>
      <c r="C425" s="434"/>
      <c r="D425" s="438">
        <v>35485</v>
      </c>
      <c r="E425" s="438">
        <v>0</v>
      </c>
      <c r="F425" s="438">
        <v>35485</v>
      </c>
      <c r="G425" s="438">
        <v>35485</v>
      </c>
      <c r="H425" s="438">
        <f t="shared" si="40"/>
        <v>35485</v>
      </c>
      <c r="I425" s="438">
        <v>35485</v>
      </c>
      <c r="J425" s="438">
        <v>7893.1000000000004</v>
      </c>
      <c r="K425" s="438">
        <f t="shared" si="41"/>
        <v>22.243483161899395</v>
      </c>
      <c r="L425" s="439"/>
    </row>
    <row r="426" ht="15">
      <c r="A426" s="435"/>
      <c r="B426" s="437" t="s">
        <v>460</v>
      </c>
      <c r="C426" s="434"/>
      <c r="D426" s="438">
        <v>0</v>
      </c>
      <c r="E426" s="438">
        <v>0</v>
      </c>
      <c r="F426" s="438">
        <v>0</v>
      </c>
      <c r="G426" s="438">
        <v>0</v>
      </c>
      <c r="H426" s="438">
        <v>0</v>
      </c>
      <c r="I426" s="438">
        <v>0</v>
      </c>
      <c r="J426" s="438">
        <v>0</v>
      </c>
      <c r="K426" s="438">
        <v>0</v>
      </c>
      <c r="L426" s="439"/>
    </row>
    <row r="427" ht="15">
      <c r="A427" s="435"/>
      <c r="B427" s="437" t="s">
        <v>289</v>
      </c>
      <c r="C427" s="434"/>
      <c r="D427" s="438">
        <v>0</v>
      </c>
      <c r="E427" s="438">
        <v>0</v>
      </c>
      <c r="F427" s="438">
        <v>0</v>
      </c>
      <c r="G427" s="438">
        <v>0</v>
      </c>
      <c r="H427" s="438">
        <f t="shared" ref="H427:H428" si="58">E427+F427</f>
        <v>0</v>
      </c>
      <c r="I427" s="438">
        <v>0</v>
      </c>
      <c r="J427" s="438">
        <v>0</v>
      </c>
      <c r="K427" s="438">
        <v>0</v>
      </c>
      <c r="L427" s="439"/>
    </row>
    <row r="428" ht="15">
      <c r="A428" s="435"/>
      <c r="B428" s="437" t="s">
        <v>461</v>
      </c>
      <c r="C428" s="434"/>
      <c r="D428" s="438">
        <v>35485</v>
      </c>
      <c r="E428" s="438">
        <v>0</v>
      </c>
      <c r="F428" s="438">
        <v>35485</v>
      </c>
      <c r="G428" s="438">
        <v>35485</v>
      </c>
      <c r="H428" s="438">
        <f t="shared" si="58"/>
        <v>35485</v>
      </c>
      <c r="I428" s="438">
        <v>35485</v>
      </c>
      <c r="J428" s="438">
        <v>7893.1000000000004</v>
      </c>
      <c r="K428" s="438">
        <f t="shared" si="41"/>
        <v>22.243483161899395</v>
      </c>
      <c r="L428" s="439"/>
    </row>
    <row r="429" ht="15">
      <c r="A429" s="435"/>
      <c r="B429" s="437" t="s">
        <v>279</v>
      </c>
      <c r="C429" s="434"/>
      <c r="D429" s="438">
        <v>0</v>
      </c>
      <c r="E429" s="438">
        <v>0</v>
      </c>
      <c r="F429" s="438">
        <v>0</v>
      </c>
      <c r="G429" s="438">
        <v>0</v>
      </c>
      <c r="H429" s="438">
        <v>0</v>
      </c>
      <c r="I429" s="438">
        <v>0</v>
      </c>
      <c r="J429" s="438">
        <v>0</v>
      </c>
      <c r="K429" s="438">
        <v>0</v>
      </c>
      <c r="L429" s="439"/>
    </row>
    <row r="430" ht="15">
      <c r="A430" s="245"/>
      <c r="B430" s="246"/>
      <c r="C430" s="247"/>
      <c r="D430" s="247"/>
      <c r="E430" s="247"/>
      <c r="F430" s="248"/>
      <c r="G430" s="249"/>
      <c r="H430" s="249"/>
      <c r="I430" s="249"/>
      <c r="J430" s="248"/>
      <c r="K430" s="250"/>
      <c r="L430" s="250"/>
    </row>
  </sheetData>
  <mergeCells count="142">
    <mergeCell ref="B2:L2"/>
    <mergeCell ref="A4:A6"/>
    <mergeCell ref="B4:B6"/>
    <mergeCell ref="C4:C6"/>
    <mergeCell ref="D4:H5"/>
    <mergeCell ref="I4:J5"/>
    <mergeCell ref="K4:K6"/>
    <mergeCell ref="L4:L6"/>
    <mergeCell ref="B8:L8"/>
    <mergeCell ref="A9:A14"/>
    <mergeCell ref="C9:C14"/>
    <mergeCell ref="A15:A20"/>
    <mergeCell ref="C15:C20"/>
    <mergeCell ref="A21:A26"/>
    <mergeCell ref="C21:C26"/>
    <mergeCell ref="A27:A32"/>
    <mergeCell ref="C27:C32"/>
    <mergeCell ref="A33:A38"/>
    <mergeCell ref="C33:C38"/>
    <mergeCell ref="A39:L39"/>
    <mergeCell ref="A40:A45"/>
    <mergeCell ref="C40:C45"/>
    <mergeCell ref="A46:A51"/>
    <mergeCell ref="C46:C51"/>
    <mergeCell ref="A52:A57"/>
    <mergeCell ref="C52:C57"/>
    <mergeCell ref="A58:A63"/>
    <mergeCell ref="C58:C63"/>
    <mergeCell ref="A64:A69"/>
    <mergeCell ref="C64:C69"/>
    <mergeCell ref="A70:A75"/>
    <mergeCell ref="C70:C75"/>
    <mergeCell ref="A76:A81"/>
    <mergeCell ref="C76:C81"/>
    <mergeCell ref="A82:A87"/>
    <mergeCell ref="C82:C87"/>
    <mergeCell ref="A88:A93"/>
    <mergeCell ref="C88:C93"/>
    <mergeCell ref="A94:A99"/>
    <mergeCell ref="C94:C99"/>
    <mergeCell ref="A100:A105"/>
    <mergeCell ref="C100:C105"/>
    <mergeCell ref="A106:L106"/>
    <mergeCell ref="A107:A112"/>
    <mergeCell ref="C107:C112"/>
    <mergeCell ref="A113:A118"/>
    <mergeCell ref="C113:C118"/>
    <mergeCell ref="A119:A124"/>
    <mergeCell ref="C119:C124"/>
    <mergeCell ref="A125:A130"/>
    <mergeCell ref="C125:C130"/>
    <mergeCell ref="A131:A136"/>
    <mergeCell ref="C131:C136"/>
    <mergeCell ref="A137:A142"/>
    <mergeCell ref="C137:C142"/>
    <mergeCell ref="A143:L143"/>
    <mergeCell ref="A144:A149"/>
    <mergeCell ref="A150:A155"/>
    <mergeCell ref="A156:A161"/>
    <mergeCell ref="A162:A167"/>
    <mergeCell ref="A168:A173"/>
    <mergeCell ref="A174:A179"/>
    <mergeCell ref="A180:A185"/>
    <mergeCell ref="A186:A191"/>
    <mergeCell ref="A192:A197"/>
    <mergeCell ref="A198:A203"/>
    <mergeCell ref="A204:L204"/>
    <mergeCell ref="A205:A210"/>
    <mergeCell ref="C205:C210"/>
    <mergeCell ref="A211:A216"/>
    <mergeCell ref="C211:C216"/>
    <mergeCell ref="A217:A222"/>
    <mergeCell ref="C217:C222"/>
    <mergeCell ref="A223:A228"/>
    <mergeCell ref="C223:C228"/>
    <mergeCell ref="A229:A235"/>
    <mergeCell ref="C229:C235"/>
    <mergeCell ref="A236:A242"/>
    <mergeCell ref="C236:C242"/>
    <mergeCell ref="A243:A249"/>
    <mergeCell ref="C243:C249"/>
    <mergeCell ref="A250:L250"/>
    <mergeCell ref="A251:A258"/>
    <mergeCell ref="C251:C257"/>
    <mergeCell ref="A259:A264"/>
    <mergeCell ref="C259:C264"/>
    <mergeCell ref="A265:A271"/>
    <mergeCell ref="C265:C271"/>
    <mergeCell ref="A272:A278"/>
    <mergeCell ref="C272:C278"/>
    <mergeCell ref="A279:A285"/>
    <mergeCell ref="C279:C285"/>
    <mergeCell ref="A286:L286"/>
    <mergeCell ref="A287:A293"/>
    <mergeCell ref="C287:C292"/>
    <mergeCell ref="A294:A299"/>
    <mergeCell ref="C294:C298"/>
    <mergeCell ref="A300:A306"/>
    <mergeCell ref="C300:C305"/>
    <mergeCell ref="A307:L307"/>
    <mergeCell ref="A308:A313"/>
    <mergeCell ref="C308:C313"/>
    <mergeCell ref="A314:A319"/>
    <mergeCell ref="C314:C319"/>
    <mergeCell ref="A320:A325"/>
    <mergeCell ref="C320:C325"/>
    <mergeCell ref="A326:L326"/>
    <mergeCell ref="A327:A332"/>
    <mergeCell ref="C327:C332"/>
    <mergeCell ref="A333:A338"/>
    <mergeCell ref="C333:C338"/>
    <mergeCell ref="A339:A344"/>
    <mergeCell ref="C339:C344"/>
    <mergeCell ref="A345:L345"/>
    <mergeCell ref="A346:A351"/>
    <mergeCell ref="C346:C351"/>
    <mergeCell ref="A352:A357"/>
    <mergeCell ref="C352:C357"/>
    <mergeCell ref="A358:A363"/>
    <mergeCell ref="C358:C363"/>
    <mergeCell ref="A364:L364"/>
    <mergeCell ref="A365:A371"/>
    <mergeCell ref="C365:C371"/>
    <mergeCell ref="A372:A378"/>
    <mergeCell ref="C372:C378"/>
    <mergeCell ref="A379:A385"/>
    <mergeCell ref="C379:C385"/>
    <mergeCell ref="A386:A392"/>
    <mergeCell ref="C386:C392"/>
    <mergeCell ref="A393:L393"/>
    <mergeCell ref="A394:A399"/>
    <mergeCell ref="C394:C399"/>
    <mergeCell ref="A400:A405"/>
    <mergeCell ref="C400:C405"/>
    <mergeCell ref="A406:A411"/>
    <mergeCell ref="C406:C411"/>
    <mergeCell ref="A412:A417"/>
    <mergeCell ref="C412:C417"/>
    <mergeCell ref="A418:A423"/>
    <mergeCell ref="C418:C423"/>
    <mergeCell ref="A424:A429"/>
    <mergeCell ref="C424:C429"/>
  </mergeCells>
  <printOptions headings="0" gridLines="0"/>
  <pageMargins left="0.75" right="0.26000000000000001" top="0.33000000000000002" bottom="0.40999999999999998" header="0.20000000000000004" footer="0.28000000000000003"/>
  <pageSetup paperSize="9" scale="72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7"/>
    <outlinePr applyStyles="0" summaryBelow="1" summaryRight="1" showOutlineSymbols="1"/>
    <pageSetUpPr autoPageBreaks="1" fitToPage="0"/>
  </sheetPr>
  <sheetViews>
    <sheetView view="pageBreakPreview" zoomScale="100" workbookViewId="0">
      <selection activeCell="F17" activeCellId="0" sqref="F17"/>
    </sheetView>
  </sheetViews>
  <sheetFormatPr defaultColWidth="9" defaultRowHeight="15" customHeight="1" outlineLevelCol="7"/>
  <cols>
    <col customWidth="1" min="1" max="1" style="246" width="5.5714285714285703"/>
    <col customWidth="1" min="2" max="2" style="247" width="40.571428571428598"/>
    <col customWidth="1" min="3" max="3" style="247" width="26.571428571428601"/>
    <col customWidth="1" min="4" max="4" style="248" width="18"/>
    <col customWidth="1" min="5" max="5" style="248" width="18.714285714285701"/>
    <col customWidth="1" min="6" max="6" style="248" width="19.285714285714299"/>
    <col customWidth="1" min="7" max="7" style="247" width="17.571428571428601"/>
    <col customWidth="1" min="8" max="8" style="247" width="25.428571428571399"/>
    <col customWidth="1" min="9" max="10" style="247" width="9.1428571428571406"/>
  </cols>
  <sheetData>
    <row r="1" ht="17.25">
      <c r="H1" s="162" t="s">
        <v>487</v>
      </c>
    </row>
    <row r="2" ht="28.5" customHeight="1">
      <c r="A2" s="163" t="s">
        <v>488</v>
      </c>
      <c r="B2" s="163"/>
      <c r="C2" s="163"/>
      <c r="D2" s="163"/>
      <c r="E2" s="163"/>
      <c r="F2" s="163"/>
      <c r="G2" s="163"/>
      <c r="H2" s="163"/>
    </row>
    <row r="3" ht="75">
      <c r="A3" s="441" t="s">
        <v>209</v>
      </c>
      <c r="B3" s="167" t="s">
        <v>4</v>
      </c>
      <c r="C3" s="167" t="s">
        <v>489</v>
      </c>
      <c r="D3" s="167" t="s">
        <v>490</v>
      </c>
      <c r="E3" s="167" t="s">
        <v>491</v>
      </c>
      <c r="F3" s="167" t="s">
        <v>492</v>
      </c>
      <c r="G3" s="167" t="s">
        <v>493</v>
      </c>
      <c r="H3" s="167" t="s">
        <v>494</v>
      </c>
    </row>
    <row r="4" ht="16.5">
      <c r="A4" s="442"/>
      <c r="B4" s="169"/>
      <c r="C4" s="169"/>
      <c r="D4" s="169"/>
      <c r="E4" s="169"/>
      <c r="F4" s="169"/>
      <c r="G4" s="169"/>
      <c r="H4" s="169"/>
    </row>
    <row r="5">
      <c r="B5" s="443"/>
      <c r="C5" s="444"/>
    </row>
    <row r="6">
      <c r="B6" s="443"/>
      <c r="C6" s="444"/>
    </row>
    <row r="7">
      <c r="B7" s="443"/>
      <c r="C7" s="444"/>
    </row>
    <row r="8" ht="17.25">
      <c r="A8" s="445" t="s">
        <v>495</v>
      </c>
      <c r="B8" s="445"/>
      <c r="C8" s="445"/>
      <c r="D8" s="445"/>
      <c r="E8" s="445"/>
      <c r="F8" s="445"/>
      <c r="G8" s="445"/>
      <c r="H8" s="445"/>
    </row>
    <row r="9">
      <c r="B9" s="443"/>
      <c r="C9" s="444"/>
    </row>
    <row r="10">
      <c r="B10" s="443"/>
      <c r="C10" s="444"/>
    </row>
    <row r="11">
      <c r="B11" s="443"/>
      <c r="C11" s="444"/>
    </row>
    <row r="12">
      <c r="B12" s="443"/>
      <c r="C12" s="444"/>
    </row>
    <row r="13">
      <c r="B13" s="443"/>
      <c r="C13" s="444"/>
    </row>
    <row r="14">
      <c r="B14" s="443"/>
      <c r="C14" s="444"/>
    </row>
    <row r="15">
      <c r="B15" s="443"/>
      <c r="C15" s="444"/>
    </row>
    <row r="16">
      <c r="B16" s="443"/>
      <c r="C16" s="444"/>
    </row>
    <row r="17">
      <c r="B17" s="443"/>
      <c r="C17" s="444"/>
    </row>
    <row r="18">
      <c r="B18" s="443"/>
      <c r="C18" s="444"/>
    </row>
    <row r="19">
      <c r="B19" s="443"/>
      <c r="C19" s="444"/>
    </row>
    <row r="20">
      <c r="B20" s="443"/>
      <c r="C20" s="444"/>
    </row>
    <row r="21">
      <c r="B21" s="443"/>
      <c r="C21" s="444"/>
    </row>
    <row r="22">
      <c r="B22" s="443"/>
      <c r="C22" s="444"/>
    </row>
    <row r="23">
      <c r="B23" s="443"/>
      <c r="C23" s="444"/>
    </row>
    <row r="24">
      <c r="B24" s="443"/>
      <c r="C24" s="446"/>
    </row>
    <row r="25">
      <c r="B25" s="443"/>
      <c r="C25" s="446"/>
    </row>
    <row r="26">
      <c r="B26" s="443"/>
      <c r="C26" s="446"/>
    </row>
    <row r="27">
      <c r="B27" s="443"/>
      <c r="C27" s="446"/>
    </row>
    <row r="28">
      <c r="B28" s="443"/>
      <c r="C28" s="446"/>
    </row>
    <row r="29">
      <c r="B29" s="443"/>
      <c r="C29" s="446"/>
    </row>
    <row r="30">
      <c r="B30" s="443"/>
      <c r="C30" s="446"/>
    </row>
    <row r="31">
      <c r="B31" s="443"/>
      <c r="C31" s="446"/>
    </row>
    <row r="32">
      <c r="B32" s="443"/>
      <c r="C32" s="446"/>
    </row>
    <row r="33">
      <c r="B33" s="443"/>
      <c r="C33" s="446"/>
    </row>
    <row r="34">
      <c r="B34" s="443"/>
      <c r="C34" s="446"/>
    </row>
    <row r="35">
      <c r="B35" s="443"/>
      <c r="C35" s="446"/>
    </row>
    <row r="36">
      <c r="B36" s="443"/>
      <c r="C36" s="446"/>
    </row>
    <row r="37">
      <c r="B37" s="443"/>
      <c r="C37" s="446"/>
    </row>
    <row r="38">
      <c r="B38" s="443"/>
    </row>
    <row r="39">
      <c r="B39" s="443"/>
    </row>
    <row r="40">
      <c r="B40" s="443"/>
    </row>
    <row r="41">
      <c r="B41" s="443"/>
    </row>
    <row r="42">
      <c r="B42" s="443"/>
    </row>
    <row r="43">
      <c r="B43" s="443"/>
    </row>
    <row r="44">
      <c r="B44" s="443"/>
    </row>
    <row r="45">
      <c r="B45" s="443"/>
    </row>
    <row r="46">
      <c r="B46" s="443"/>
    </row>
    <row r="47">
      <c r="B47" s="443"/>
    </row>
    <row r="48">
      <c r="B48" s="443"/>
    </row>
    <row r="49">
      <c r="B49" s="443"/>
    </row>
  </sheetData>
  <mergeCells count="2">
    <mergeCell ref="A2:H2"/>
    <mergeCell ref="A8:H8"/>
  </mergeCells>
  <printOptions headings="0" gridLines="0"/>
  <pageMargins left="0.75" right="0.26000000000000001" top="0.33000000000000002" bottom="0.40999999999999998" header="0.20000000000000004" footer="0.28000000000000003"/>
  <pageSetup paperSize="9" scale="8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7"/>
    <outlinePr applyStyles="0" summaryBelow="1" summaryRight="1" showOutlineSymbols="1"/>
    <pageSetUpPr autoPageBreaks="1" fitToPage="0"/>
  </sheetPr>
  <sheetViews>
    <sheetView view="pageBreakPreview" zoomScale="100" workbookViewId="0">
      <selection activeCell="H18" activeCellId="0" sqref="H18:I18"/>
    </sheetView>
  </sheetViews>
  <sheetFormatPr defaultColWidth="9" defaultRowHeight="15" customHeight="1"/>
  <cols>
    <col customWidth="1" min="1" max="1" style="246" width="5.5714285714285703"/>
    <col customWidth="1" min="2" max="2" style="247" width="40.571428571428598"/>
    <col customWidth="1" min="3" max="3" style="247" width="26.571428571428601"/>
    <col customWidth="1" min="4" max="4" style="248" width="18"/>
    <col customWidth="1" min="5" max="5" style="248" width="18.714285714285701"/>
    <col customWidth="1" min="6" max="6" style="248" width="19.285714285714299"/>
    <col customWidth="1" min="7" max="7" style="247" width="17.571428571428601"/>
    <col customWidth="1" min="8" max="9" style="247" width="9.1428571428571406"/>
  </cols>
  <sheetData>
    <row r="1" ht="17.25">
      <c r="G1" s="251" t="s">
        <v>496</v>
      </c>
    </row>
    <row r="2" ht="28.5" customHeight="1">
      <c r="A2" s="251" t="s">
        <v>497</v>
      </c>
      <c r="B2" s="251"/>
      <c r="C2" s="251"/>
      <c r="D2" s="251"/>
      <c r="E2" s="251"/>
      <c r="F2" s="251"/>
    </row>
    <row r="3" s="247" customFormat="1" ht="15.75">
      <c r="A3" s="447" t="s">
        <v>498</v>
      </c>
      <c r="B3" s="448"/>
      <c r="C3" s="448"/>
      <c r="D3" s="448"/>
      <c r="E3" s="448"/>
      <c r="F3" s="448"/>
      <c r="G3" s="449"/>
    </row>
    <row r="4" s="247" customFormat="1" ht="72" customHeight="1">
      <c r="A4" s="450"/>
      <c r="B4" s="451"/>
      <c r="C4" s="451"/>
      <c r="D4" s="451"/>
      <c r="E4" s="451"/>
      <c r="F4" s="451"/>
      <c r="G4" s="452"/>
    </row>
    <row r="5" s="247" customFormat="1">
      <c r="A5" s="246"/>
      <c r="B5" s="443"/>
      <c r="C5" s="444"/>
      <c r="D5" s="248"/>
      <c r="E5" s="248"/>
      <c r="F5" s="248"/>
    </row>
    <row r="6" s="247" customFormat="1" ht="17.25">
      <c r="A6" s="445" t="s">
        <v>495</v>
      </c>
      <c r="B6" s="445"/>
      <c r="C6" s="445"/>
      <c r="D6" s="445"/>
      <c r="E6" s="445"/>
      <c r="F6" s="445"/>
      <c r="G6" s="445"/>
    </row>
    <row r="7" s="247" customFormat="1">
      <c r="A7" s="246"/>
      <c r="B7" s="443"/>
      <c r="C7" s="444"/>
      <c r="D7" s="248"/>
      <c r="E7" s="248"/>
      <c r="F7" s="248"/>
    </row>
    <row r="8" s="247" customFormat="1">
      <c r="A8" s="246"/>
      <c r="B8" s="443"/>
      <c r="C8" s="444"/>
      <c r="D8" s="248"/>
      <c r="E8" s="248"/>
      <c r="F8" s="248"/>
    </row>
    <row r="9" s="247" customFormat="1">
      <c r="A9" s="246"/>
      <c r="B9" s="443"/>
      <c r="C9" s="444"/>
      <c r="D9" s="248"/>
      <c r="E9" s="248"/>
      <c r="F9" s="248"/>
    </row>
    <row r="10" s="247" customFormat="1">
      <c r="A10" s="246"/>
      <c r="B10" s="443"/>
      <c r="C10" s="444"/>
      <c r="D10" s="248"/>
      <c r="E10" s="248"/>
      <c r="F10" s="248"/>
    </row>
    <row r="11" s="247" customFormat="1">
      <c r="A11" s="246"/>
      <c r="B11" s="443"/>
      <c r="C11" s="444"/>
      <c r="D11" s="248"/>
      <c r="E11" s="248"/>
      <c r="F11" s="248"/>
    </row>
    <row r="12" s="247" customFormat="1">
      <c r="A12" s="246"/>
      <c r="B12" s="443"/>
      <c r="C12" s="444"/>
      <c r="D12" s="248"/>
      <c r="E12" s="248"/>
      <c r="F12" s="248"/>
    </row>
    <row r="13" s="247" customFormat="1">
      <c r="A13" s="246"/>
      <c r="B13" s="443"/>
      <c r="C13" s="444"/>
      <c r="D13" s="248"/>
      <c r="E13" s="248"/>
      <c r="F13" s="248"/>
    </row>
    <row r="14" s="247" customFormat="1">
      <c r="A14" s="246"/>
      <c r="B14" s="443"/>
      <c r="C14" s="444"/>
      <c r="D14" s="248"/>
      <c r="E14" s="248"/>
      <c r="F14" s="248"/>
    </row>
    <row r="15" s="247" customFormat="1">
      <c r="A15" s="246"/>
      <c r="B15" s="443"/>
      <c r="C15" s="444"/>
      <c r="D15" s="248"/>
      <c r="E15" s="248"/>
      <c r="F15" s="248"/>
    </row>
    <row r="16" s="247" customFormat="1">
      <c r="A16" s="246"/>
      <c r="B16" s="443"/>
      <c r="C16" s="444"/>
      <c r="D16" s="248"/>
      <c r="E16" s="248"/>
      <c r="F16" s="248"/>
    </row>
    <row r="17" s="247" customFormat="1">
      <c r="A17" s="246"/>
      <c r="B17" s="443"/>
      <c r="C17" s="444"/>
      <c r="D17" s="248"/>
      <c r="E17" s="248"/>
      <c r="F17" s="248"/>
    </row>
    <row r="18" s="247" customFormat="1">
      <c r="A18" s="246"/>
      <c r="B18" s="443"/>
      <c r="C18" s="444"/>
      <c r="D18" s="248"/>
      <c r="E18" s="248"/>
      <c r="F18" s="248"/>
    </row>
    <row r="19" s="247" customFormat="1">
      <c r="A19" s="246"/>
      <c r="B19" s="443"/>
      <c r="C19" s="444"/>
      <c r="D19" s="248"/>
      <c r="E19" s="248"/>
      <c r="F19" s="248"/>
    </row>
    <row r="20" s="247" customFormat="1">
      <c r="A20" s="246"/>
      <c r="B20" s="443"/>
      <c r="C20" s="444"/>
      <c r="D20" s="248"/>
      <c r="E20" s="248"/>
      <c r="F20" s="248"/>
    </row>
    <row r="21" s="247" customFormat="1">
      <c r="A21" s="246"/>
      <c r="B21" s="443"/>
      <c r="C21" s="444"/>
      <c r="D21" s="248"/>
      <c r="E21" s="248"/>
      <c r="F21" s="248"/>
    </row>
    <row r="22" s="247" customFormat="1">
      <c r="A22" s="246"/>
      <c r="B22" s="443"/>
      <c r="C22" s="446"/>
      <c r="D22" s="248"/>
      <c r="E22" s="248"/>
      <c r="F22" s="248"/>
    </row>
    <row r="23" s="247" customFormat="1">
      <c r="A23" s="246"/>
      <c r="B23" s="443"/>
      <c r="C23" s="446"/>
      <c r="D23" s="248"/>
      <c r="E23" s="248"/>
      <c r="F23" s="248"/>
    </row>
    <row r="24" s="247" customFormat="1">
      <c r="A24" s="246"/>
      <c r="B24" s="443"/>
      <c r="C24" s="446"/>
      <c r="D24" s="248"/>
      <c r="E24" s="248"/>
      <c r="F24" s="248"/>
    </row>
    <row r="25" s="247" customFormat="1">
      <c r="A25" s="246"/>
      <c r="B25" s="443"/>
      <c r="C25" s="446"/>
      <c r="D25" s="248"/>
      <c r="E25" s="248"/>
      <c r="F25" s="248"/>
    </row>
    <row r="26" s="247" customFormat="1">
      <c r="A26" s="246"/>
      <c r="B26" s="443"/>
      <c r="C26" s="446"/>
      <c r="D26" s="248"/>
      <c r="E26" s="248"/>
      <c r="F26" s="248"/>
    </row>
    <row r="27" s="247" customFormat="1">
      <c r="A27" s="246"/>
      <c r="B27" s="443"/>
      <c r="C27" s="446"/>
      <c r="D27" s="248"/>
      <c r="E27" s="248"/>
      <c r="F27" s="248"/>
    </row>
    <row r="28" s="247" customFormat="1">
      <c r="A28" s="246"/>
      <c r="B28" s="443"/>
      <c r="C28" s="446"/>
      <c r="D28" s="248"/>
      <c r="E28" s="248"/>
      <c r="F28" s="248"/>
    </row>
    <row r="29" s="247" customFormat="1">
      <c r="A29" s="246"/>
      <c r="B29" s="443"/>
      <c r="C29" s="446"/>
      <c r="D29" s="248"/>
      <c r="E29" s="248"/>
      <c r="F29" s="248"/>
    </row>
    <row r="30" s="247" customFormat="1">
      <c r="A30" s="246"/>
      <c r="B30" s="443"/>
      <c r="C30" s="446"/>
      <c r="D30" s="248"/>
      <c r="E30" s="248"/>
      <c r="F30" s="248"/>
    </row>
    <row r="31" s="247" customFormat="1">
      <c r="A31" s="246"/>
      <c r="B31" s="443"/>
      <c r="C31" s="446"/>
      <c r="D31" s="248"/>
      <c r="E31" s="248"/>
      <c r="F31" s="248"/>
    </row>
    <row r="32" s="248" customFormat="1">
      <c r="A32" s="246"/>
      <c r="B32" s="443"/>
      <c r="C32" s="446"/>
      <c r="G32" s="247"/>
      <c r="H32" s="247"/>
      <c r="I32" s="247"/>
    </row>
    <row r="33" s="248" customFormat="1">
      <c r="A33" s="246"/>
      <c r="B33" s="443"/>
      <c r="C33" s="446"/>
      <c r="G33" s="247"/>
      <c r="H33" s="247"/>
      <c r="I33" s="247"/>
    </row>
    <row r="34" s="248" customFormat="1">
      <c r="A34" s="246"/>
      <c r="B34" s="443"/>
      <c r="C34" s="446"/>
      <c r="G34" s="247"/>
      <c r="H34" s="247"/>
      <c r="I34" s="247"/>
    </row>
    <row r="35" s="248" customFormat="1">
      <c r="A35" s="246"/>
      <c r="B35" s="443"/>
      <c r="C35" s="446"/>
      <c r="G35" s="247"/>
      <c r="H35" s="247"/>
      <c r="I35" s="247"/>
    </row>
    <row r="36" s="248" customFormat="1">
      <c r="A36" s="246"/>
      <c r="B36" s="443"/>
      <c r="C36" s="247"/>
      <c r="G36" s="247"/>
      <c r="H36" s="247"/>
      <c r="I36" s="247"/>
    </row>
    <row r="37" s="248" customFormat="1">
      <c r="A37" s="246"/>
      <c r="B37" s="443"/>
      <c r="C37" s="247"/>
      <c r="G37" s="247"/>
      <c r="H37" s="247"/>
      <c r="I37" s="247"/>
    </row>
    <row r="38" s="248" customFormat="1">
      <c r="A38" s="246"/>
      <c r="B38" s="443"/>
      <c r="C38" s="247"/>
      <c r="G38" s="247"/>
      <c r="H38" s="247"/>
      <c r="I38" s="247"/>
    </row>
    <row r="39" s="248" customFormat="1">
      <c r="A39" s="246"/>
      <c r="B39" s="443"/>
      <c r="C39" s="247"/>
      <c r="G39" s="247"/>
      <c r="H39" s="247"/>
      <c r="I39" s="247"/>
    </row>
    <row r="40" s="248" customFormat="1">
      <c r="A40" s="246"/>
      <c r="B40" s="443"/>
      <c r="C40" s="247"/>
      <c r="G40" s="247"/>
      <c r="H40" s="247"/>
      <c r="I40" s="247"/>
    </row>
    <row r="41" s="248" customFormat="1">
      <c r="A41" s="246"/>
      <c r="B41" s="443"/>
      <c r="C41" s="247"/>
      <c r="G41" s="247"/>
      <c r="H41" s="247"/>
      <c r="I41" s="247"/>
    </row>
    <row r="42" s="248" customFormat="1">
      <c r="A42" s="246"/>
      <c r="B42" s="443"/>
      <c r="C42" s="247"/>
      <c r="G42" s="247"/>
      <c r="H42" s="247"/>
      <c r="I42" s="247"/>
    </row>
    <row r="43" s="248" customFormat="1">
      <c r="A43" s="246"/>
      <c r="B43" s="443"/>
      <c r="C43" s="247"/>
      <c r="G43" s="247"/>
      <c r="H43" s="247"/>
      <c r="I43" s="247"/>
    </row>
    <row r="44" s="248" customFormat="1">
      <c r="A44" s="246"/>
      <c r="B44" s="443"/>
      <c r="C44" s="247"/>
      <c r="G44" s="247"/>
      <c r="H44" s="247"/>
      <c r="I44" s="247"/>
    </row>
    <row r="45" s="248" customFormat="1">
      <c r="A45" s="246"/>
      <c r="B45" s="443"/>
      <c r="C45" s="247"/>
      <c r="G45" s="247"/>
      <c r="H45" s="247"/>
      <c r="I45" s="247"/>
    </row>
    <row r="46" s="248" customFormat="1">
      <c r="A46" s="246"/>
      <c r="B46" s="443"/>
      <c r="C46" s="247"/>
      <c r="G46" s="247"/>
      <c r="H46" s="247"/>
      <c r="I46" s="247"/>
    </row>
    <row r="47" s="248" customFormat="1">
      <c r="A47" s="246"/>
      <c r="B47" s="443"/>
      <c r="C47" s="247"/>
      <c r="G47" s="247"/>
      <c r="H47" s="247"/>
      <c r="I47" s="247"/>
    </row>
  </sheetData>
  <mergeCells count="4">
    <mergeCell ref="A2:F2"/>
    <mergeCell ref="A3:G3"/>
    <mergeCell ref="A4:G4"/>
    <mergeCell ref="A6:G6"/>
  </mergeCells>
  <printOptions headings="0" gridLines="0"/>
  <pageMargins left="0.75" right="0.26000000000000001" top="0.33000000000000002" bottom="0.40999999999999998" header="0.20000000000000004" footer="0.28000000000000003"/>
  <pageSetup paperSize="9" scale="8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revision>13</cp:revision>
  <dcterms:created xsi:type="dcterms:W3CDTF">1996-10-08T23:32:00Z</dcterms:created>
  <dcterms:modified xsi:type="dcterms:W3CDTF">2025-05-05T13:00:04Z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AB9ED86E36D1423E9EFE920084140C62_12</vt:lpwstr>
  </property>
  <property fmtid="{D5CDD505-2E9C-101B-9397-08002B2CF9AE}" pid="3" name="KSOProductBuildVer">
    <vt:lpwstr>1049-12.2.0.20795</vt:lpwstr>
  </property>
</Properties>
</file>